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1.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855" yWindow="1155" windowWidth="15360" windowHeight="8565" tabRatio="638" firstSheet="3" activeTab="7"/>
  </bookViews>
  <sheets>
    <sheet name="REGIONAL TOTALS" sheetId="1" state="hidden" r:id="rId1"/>
    <sheet name="AFRICA" sheetId="2" r:id="rId2"/>
    <sheet name="EAST-ASIA PACIFIC" sheetId="3" r:id="rId3"/>
    <sheet name="EUROPE" sheetId="4" r:id="rId4"/>
    <sheet name="NEAR EAST ASIA" sheetId="5" r:id="rId5"/>
    <sheet name="SOUTH CENTRAL ASIA" sheetId="6" r:id="rId6"/>
    <sheet name="WESTERN HEMISPHERE" sheetId="7" r:id="rId7"/>
    <sheet name="Region Totals" sheetId="8" r:id="rId8"/>
  </sheets>
  <definedNames>
    <definedName name="_xlnm._FilterDatabase" localSheetId="3" hidden="1">EUROPE!$N$8:$AD$61</definedName>
    <definedName name="_xlnm._FilterDatabase" localSheetId="0" hidden="1">'REGIONAL TOTALS'!$C$9:$M$15</definedName>
  </definedNames>
  <calcPr calcId="145621" calcMode="manual"/>
</workbook>
</file>

<file path=xl/calcChain.xml><?xml version="1.0" encoding="utf-8"?>
<calcChain xmlns="http://schemas.openxmlformats.org/spreadsheetml/2006/main">
  <c r="L36" i="8" l="1"/>
  <c r="J36" i="8"/>
  <c r="M36" i="8" s="1"/>
  <c r="I36" i="8"/>
  <c r="G36" i="8"/>
  <c r="F36" i="8"/>
  <c r="E36" i="8"/>
  <c r="D36" i="8"/>
  <c r="C36" i="8"/>
  <c r="B36" i="8"/>
  <c r="H36" i="8" s="1"/>
  <c r="N36" i="8" s="1"/>
  <c r="K8" i="8"/>
  <c r="J14" i="8"/>
  <c r="I14" i="8"/>
  <c r="H14" i="8"/>
  <c r="G14" i="8"/>
  <c r="E14" i="8"/>
  <c r="D14" i="8"/>
  <c r="C14" i="8"/>
  <c r="B14" i="8"/>
  <c r="F14" i="8" s="1"/>
  <c r="K14" i="8" s="1"/>
  <c r="M35" i="8"/>
  <c r="J13" i="8"/>
  <c r="K13" i="8" s="1"/>
  <c r="H35" i="8"/>
  <c r="N35" i="8" s="1"/>
  <c r="F13" i="8"/>
  <c r="M34" i="8"/>
  <c r="J12" i="8"/>
  <c r="H34" i="8"/>
  <c r="N34" i="8" s="1"/>
  <c r="F12" i="8"/>
  <c r="K12" i="8" s="1"/>
  <c r="M33" i="8"/>
  <c r="J11" i="8"/>
  <c r="K11" i="8" s="1"/>
  <c r="H33" i="8"/>
  <c r="N33" i="8" s="1"/>
  <c r="F11" i="8"/>
  <c r="H32" i="8"/>
  <c r="N32" i="8" s="1"/>
  <c r="M32" i="8"/>
  <c r="J10" i="8"/>
  <c r="F10" i="8"/>
  <c r="K10" i="8" s="1"/>
  <c r="M31" i="8"/>
  <c r="J9" i="8"/>
  <c r="F9" i="8"/>
  <c r="K9" i="8" s="1"/>
  <c r="H31" i="8"/>
  <c r="N31" i="8" s="1"/>
  <c r="H30" i="8"/>
  <c r="N30" i="8" s="1"/>
  <c r="X60" i="2"/>
  <c r="F8" i="8"/>
  <c r="X48" i="7" l="1"/>
  <c r="F48" i="7"/>
  <c r="C48" i="7"/>
  <c r="Q48" i="7"/>
  <c r="P48" i="7"/>
  <c r="AC8" i="4" l="1"/>
  <c r="AC9" i="4"/>
  <c r="AC10" i="4"/>
  <c r="AC11" i="4"/>
  <c r="AC12" i="4"/>
  <c r="AC13" i="4"/>
  <c r="AC14" i="4"/>
  <c r="AC15" i="4"/>
  <c r="AC16" i="4"/>
  <c r="AC17" i="4"/>
  <c r="AC18" i="4"/>
  <c r="AC19" i="4"/>
  <c r="AC20" i="4"/>
  <c r="AC21" i="4"/>
  <c r="AC22" i="4"/>
  <c r="AC23" i="4"/>
  <c r="AC24" i="4"/>
  <c r="AC25" i="4"/>
  <c r="AC26" i="4"/>
  <c r="AC27" i="4"/>
  <c r="AC28" i="4"/>
  <c r="AC29" i="4"/>
  <c r="AC30" i="4"/>
  <c r="AC31" i="4"/>
  <c r="AC32" i="4"/>
  <c r="AC33" i="4"/>
  <c r="AC34" i="4"/>
  <c r="AC35" i="4"/>
  <c r="AC36" i="4"/>
  <c r="AC37" i="4"/>
  <c r="AC38" i="4"/>
  <c r="AC39" i="4"/>
  <c r="AC40" i="4"/>
  <c r="AC41" i="4"/>
  <c r="AC42" i="4"/>
  <c r="AC43" i="4"/>
  <c r="AC44" i="4"/>
  <c r="AC45" i="4"/>
  <c r="AC46" i="4"/>
  <c r="AC47" i="4"/>
  <c r="AC48" i="4"/>
  <c r="AC49" i="4"/>
  <c r="AC50" i="4"/>
  <c r="AC51" i="4"/>
  <c r="AC52" i="4"/>
  <c r="AC53" i="4"/>
  <c r="AC54" i="4"/>
  <c r="AC55" i="4"/>
  <c r="AC56" i="4"/>
  <c r="AC57" i="4"/>
  <c r="AC58" i="4"/>
  <c r="AC59" i="4"/>
  <c r="AC60" i="4"/>
  <c r="AC61" i="4"/>
  <c r="X62" i="4"/>
  <c r="Y62" i="4"/>
  <c r="Z60" i="2"/>
  <c r="Q60" i="2"/>
  <c r="R62" i="4"/>
  <c r="AC62" i="4" l="1"/>
  <c r="E56" i="4"/>
  <c r="AA62" i="4" l="1"/>
  <c r="J56" i="4"/>
  <c r="I56" i="4"/>
  <c r="H56" i="4"/>
  <c r="U8" i="4"/>
  <c r="AE8" i="4" s="1"/>
  <c r="U9" i="4"/>
  <c r="AE9" i="4" s="1"/>
  <c r="U10" i="4"/>
  <c r="AE10" i="4" s="1"/>
  <c r="U11" i="4"/>
  <c r="AE11" i="4" s="1"/>
  <c r="U12" i="4"/>
  <c r="AE12" i="4" s="1"/>
  <c r="U13" i="4"/>
  <c r="AE13" i="4" s="1"/>
  <c r="U14" i="4"/>
  <c r="AE14" i="4" s="1"/>
  <c r="U15" i="4"/>
  <c r="AE15" i="4" s="1"/>
  <c r="U16" i="4"/>
  <c r="AE16" i="4" s="1"/>
  <c r="U17" i="4"/>
  <c r="AE17" i="4" s="1"/>
  <c r="U18" i="4"/>
  <c r="AE18" i="4" s="1"/>
  <c r="U19" i="4"/>
  <c r="AE19" i="4" s="1"/>
  <c r="U20" i="4"/>
  <c r="AE20" i="4" s="1"/>
  <c r="U21" i="4"/>
  <c r="AE21" i="4" s="1"/>
  <c r="U22" i="4"/>
  <c r="AE22" i="4" s="1"/>
  <c r="U23" i="4"/>
  <c r="AE23" i="4" s="1"/>
  <c r="U24" i="4"/>
  <c r="AE24" i="4" s="1"/>
  <c r="U25" i="4"/>
  <c r="AE25" i="4" s="1"/>
  <c r="U26" i="4"/>
  <c r="AE26" i="4" s="1"/>
  <c r="U27" i="4"/>
  <c r="AE27" i="4" s="1"/>
  <c r="U28" i="4"/>
  <c r="AE28" i="4" s="1"/>
  <c r="U29" i="4"/>
  <c r="AE29" i="4" s="1"/>
  <c r="U30" i="4"/>
  <c r="AE30" i="4" s="1"/>
  <c r="U31" i="4"/>
  <c r="AE31" i="4" s="1"/>
  <c r="U32" i="4"/>
  <c r="AE32" i="4" s="1"/>
  <c r="U33" i="4"/>
  <c r="AE33" i="4" s="1"/>
  <c r="U34" i="4"/>
  <c r="AE34" i="4" s="1"/>
  <c r="U35" i="4"/>
  <c r="AE35" i="4" s="1"/>
  <c r="U36" i="4"/>
  <c r="AE36" i="4" s="1"/>
  <c r="U37" i="4"/>
  <c r="AE37" i="4" s="1"/>
  <c r="U38" i="4"/>
  <c r="AE38" i="4" s="1"/>
  <c r="U39" i="4"/>
  <c r="AE39" i="4" s="1"/>
  <c r="U40" i="4"/>
  <c r="AE40" i="4" s="1"/>
  <c r="U41" i="4"/>
  <c r="AE41" i="4" s="1"/>
  <c r="U42" i="4"/>
  <c r="AE42" i="4" s="1"/>
  <c r="U43" i="4"/>
  <c r="AE43" i="4" s="1"/>
  <c r="U44" i="4"/>
  <c r="AE44" i="4" s="1"/>
  <c r="U45" i="4"/>
  <c r="AE45" i="4" s="1"/>
  <c r="U46" i="4"/>
  <c r="AE46" i="4" s="1"/>
  <c r="U47" i="4"/>
  <c r="AE47" i="4" s="1"/>
  <c r="U48" i="4"/>
  <c r="AE48" i="4" s="1"/>
  <c r="U49" i="4"/>
  <c r="AE49" i="4" s="1"/>
  <c r="U50" i="4"/>
  <c r="AE50" i="4" s="1"/>
  <c r="U51" i="4"/>
  <c r="AE51" i="4" s="1"/>
  <c r="U52" i="4"/>
  <c r="AE52" i="4" s="1"/>
  <c r="U53" i="4"/>
  <c r="AE53" i="4" s="1"/>
  <c r="U54" i="4"/>
  <c r="AE54" i="4" s="1"/>
  <c r="U55" i="4"/>
  <c r="AE55" i="4" s="1"/>
  <c r="U56" i="4"/>
  <c r="AE56" i="4" s="1"/>
  <c r="U57" i="4"/>
  <c r="AE57" i="4" s="1"/>
  <c r="U58" i="4"/>
  <c r="AE58" i="4" s="1"/>
  <c r="U59" i="4"/>
  <c r="AE59" i="4" s="1"/>
  <c r="U60" i="4"/>
  <c r="AE60" i="4" s="1"/>
  <c r="U61" i="4"/>
  <c r="AE61" i="4" s="1"/>
  <c r="Q62" i="4"/>
  <c r="K8" i="4"/>
  <c r="K9" i="4"/>
  <c r="K10" i="4"/>
  <c r="K11" i="4"/>
  <c r="K12" i="4"/>
  <c r="K13" i="4"/>
  <c r="K14" i="4"/>
  <c r="K15" i="4"/>
  <c r="K16" i="4"/>
  <c r="K17" i="4"/>
  <c r="K18" i="4"/>
  <c r="K19" i="4"/>
  <c r="K20" i="4"/>
  <c r="K21" i="4"/>
  <c r="K22" i="4"/>
  <c r="K23" i="4"/>
  <c r="K24" i="4"/>
  <c r="K25" i="4"/>
  <c r="K26" i="4"/>
  <c r="K27" i="4"/>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P62" i="4"/>
  <c r="O62" i="4"/>
  <c r="B56" i="4"/>
  <c r="AE62" i="4" l="1"/>
  <c r="K56" i="4"/>
  <c r="F8" i="4"/>
  <c r="L8" i="4" s="1"/>
  <c r="F9" i="4"/>
  <c r="L9" i="4" s="1"/>
  <c r="F10" i="4"/>
  <c r="L10" i="4" s="1"/>
  <c r="F11" i="4"/>
  <c r="L11" i="4" s="1"/>
  <c r="F12" i="4"/>
  <c r="L12" i="4" s="1"/>
  <c r="F13" i="4"/>
  <c r="L13" i="4" s="1"/>
  <c r="F14" i="4"/>
  <c r="L14" i="4" s="1"/>
  <c r="F15" i="4"/>
  <c r="L15" i="4" s="1"/>
  <c r="F16" i="4"/>
  <c r="L16" i="4" s="1"/>
  <c r="F17" i="4"/>
  <c r="L17" i="4" s="1"/>
  <c r="F18" i="4"/>
  <c r="L18" i="4" s="1"/>
  <c r="F19" i="4"/>
  <c r="L19" i="4" s="1"/>
  <c r="F20" i="4"/>
  <c r="L20" i="4" s="1"/>
  <c r="F21" i="4"/>
  <c r="L21" i="4" s="1"/>
  <c r="F22" i="4"/>
  <c r="L22" i="4" s="1"/>
  <c r="F23" i="4"/>
  <c r="L23" i="4" s="1"/>
  <c r="F24" i="4"/>
  <c r="L24" i="4" s="1"/>
  <c r="F25" i="4"/>
  <c r="L25" i="4" s="1"/>
  <c r="F26" i="4"/>
  <c r="L26" i="4" s="1"/>
  <c r="F27" i="4"/>
  <c r="L27" i="4" s="1"/>
  <c r="F28" i="4"/>
  <c r="L28" i="4" s="1"/>
  <c r="F29" i="4"/>
  <c r="L29" i="4" s="1"/>
  <c r="F30" i="4"/>
  <c r="L30" i="4" s="1"/>
  <c r="F31" i="4"/>
  <c r="L31" i="4" s="1"/>
  <c r="F32" i="4"/>
  <c r="L32" i="4" s="1"/>
  <c r="F33" i="4"/>
  <c r="L33" i="4" s="1"/>
  <c r="F34" i="4"/>
  <c r="L34" i="4" s="1"/>
  <c r="F35" i="4"/>
  <c r="L35" i="4" s="1"/>
  <c r="F36" i="4"/>
  <c r="L36" i="4" s="1"/>
  <c r="F37" i="4"/>
  <c r="L37" i="4" s="1"/>
  <c r="F38" i="4"/>
  <c r="L38" i="4" s="1"/>
  <c r="F39" i="4"/>
  <c r="L39" i="4" s="1"/>
  <c r="F40" i="4"/>
  <c r="L40" i="4" s="1"/>
  <c r="F41" i="4"/>
  <c r="L41" i="4" s="1"/>
  <c r="F42" i="4"/>
  <c r="L42" i="4" s="1"/>
  <c r="F43" i="4"/>
  <c r="L43" i="4" s="1"/>
  <c r="F44" i="4"/>
  <c r="L44" i="4" s="1"/>
  <c r="F45" i="4"/>
  <c r="L45" i="4" s="1"/>
  <c r="F46" i="4"/>
  <c r="L46" i="4" s="1"/>
  <c r="F47" i="4"/>
  <c r="L47" i="4" s="1"/>
  <c r="F48" i="4"/>
  <c r="L48" i="4" s="1"/>
  <c r="F49" i="4"/>
  <c r="L49" i="4" s="1"/>
  <c r="F50" i="4"/>
  <c r="L50" i="4" s="1"/>
  <c r="F51" i="4"/>
  <c r="L51" i="4" s="1"/>
  <c r="F52" i="4"/>
  <c r="L52" i="4" s="1"/>
  <c r="F53" i="4"/>
  <c r="L53" i="4" s="1"/>
  <c r="F54" i="4"/>
  <c r="L54" i="4" s="1"/>
  <c r="F55" i="4"/>
  <c r="L55" i="4" s="1"/>
  <c r="D56" i="4"/>
  <c r="C56" i="4"/>
  <c r="F56" i="4" l="1"/>
  <c r="L56" i="4" s="1"/>
  <c r="AE40" i="3"/>
  <c r="AD39" i="3"/>
  <c r="AD38" i="3"/>
  <c r="AD37" i="3"/>
  <c r="AD36" i="3"/>
  <c r="AD35" i="3"/>
  <c r="AD34" i="3"/>
  <c r="AD10" i="3"/>
  <c r="AD11" i="3"/>
  <c r="AD12" i="3"/>
  <c r="AD13" i="3"/>
  <c r="AD40" i="3" s="1"/>
  <c r="AD14" i="3"/>
  <c r="AD15" i="3"/>
  <c r="AD16" i="3"/>
  <c r="AD17" i="3"/>
  <c r="AD18" i="3"/>
  <c r="AD19" i="3"/>
  <c r="AD20" i="3"/>
  <c r="AD21" i="3"/>
  <c r="AD22" i="3"/>
  <c r="AD23" i="3"/>
  <c r="AD24" i="3"/>
  <c r="AD25" i="3"/>
  <c r="AD26" i="3"/>
  <c r="AD27" i="3"/>
  <c r="AD28" i="3"/>
  <c r="AD29" i="3"/>
  <c r="AD30" i="3"/>
  <c r="AD31" i="3"/>
  <c r="AD32" i="3"/>
  <c r="W39" i="3"/>
  <c r="W38" i="3"/>
  <c r="W37" i="3"/>
  <c r="AE37" i="3" s="1"/>
  <c r="W36" i="3"/>
  <c r="AE36" i="3" s="1"/>
  <c r="W35" i="3"/>
  <c r="W34" i="3"/>
  <c r="W33" i="3"/>
  <c r="AE33" i="3" s="1"/>
  <c r="W10" i="3"/>
  <c r="AE10" i="3" s="1"/>
  <c r="W11" i="3"/>
  <c r="W12" i="3"/>
  <c r="W13" i="3"/>
  <c r="AE13" i="3" s="1"/>
  <c r="W14" i="3"/>
  <c r="AE14" i="3" s="1"/>
  <c r="W15" i="3"/>
  <c r="W16" i="3"/>
  <c r="W17" i="3"/>
  <c r="AE17" i="3" s="1"/>
  <c r="W18" i="3"/>
  <c r="AE18" i="3" s="1"/>
  <c r="W19" i="3"/>
  <c r="W20" i="3"/>
  <c r="W21" i="3"/>
  <c r="AE21" i="3" s="1"/>
  <c r="W22" i="3"/>
  <c r="AE22" i="3" s="1"/>
  <c r="W23" i="3"/>
  <c r="W24" i="3"/>
  <c r="W25" i="3"/>
  <c r="AE25" i="3" s="1"/>
  <c r="W26" i="3"/>
  <c r="AE26" i="3" s="1"/>
  <c r="W27" i="3"/>
  <c r="W28" i="3"/>
  <c r="W29" i="3"/>
  <c r="AE29" i="3" s="1"/>
  <c r="W30" i="3"/>
  <c r="AE30" i="3" s="1"/>
  <c r="W31" i="3"/>
  <c r="W32" i="3"/>
  <c r="AE39" i="3"/>
  <c r="AE38" i="3"/>
  <c r="AE35" i="3"/>
  <c r="AE34" i="3"/>
  <c r="AE11" i="3"/>
  <c r="AE12" i="3"/>
  <c r="AE15" i="3"/>
  <c r="AE16" i="3"/>
  <c r="AE19" i="3"/>
  <c r="AE20" i="3"/>
  <c r="AE23" i="3"/>
  <c r="AE24" i="3"/>
  <c r="AE27" i="3"/>
  <c r="AE28" i="3"/>
  <c r="AE31" i="3"/>
  <c r="AE32" i="3"/>
  <c r="Y40" i="3"/>
  <c r="O40" i="3"/>
  <c r="H40" i="3"/>
  <c r="T40" i="3"/>
  <c r="E40" i="3"/>
  <c r="K60" i="2"/>
  <c r="J60" i="2"/>
  <c r="E60" i="2"/>
  <c r="D60" i="2"/>
  <c r="C60" i="2"/>
  <c r="B60" i="2"/>
  <c r="F60" i="2" s="1"/>
  <c r="L60" i="2" s="1"/>
  <c r="L6" i="7"/>
  <c r="L7" i="7"/>
  <c r="L8" i="7"/>
  <c r="L9" i="7"/>
  <c r="L10" i="7"/>
  <c r="L11" i="7"/>
  <c r="L12" i="7"/>
  <c r="L13" i="7"/>
  <c r="L14" i="7"/>
  <c r="L15" i="7"/>
  <c r="L16" i="7"/>
  <c r="L17" i="7"/>
  <c r="L18" i="7"/>
  <c r="L19" i="7"/>
  <c r="L20" i="7"/>
  <c r="L21" i="7"/>
  <c r="L22" i="7"/>
  <c r="L23" i="7"/>
  <c r="L24" i="7"/>
  <c r="L25" i="7"/>
  <c r="L26" i="7"/>
  <c r="L27" i="7"/>
  <c r="L28" i="7"/>
  <c r="L29" i="7"/>
  <c r="L30" i="7"/>
  <c r="L31" i="7"/>
  <c r="L32" i="7"/>
  <c r="L33" i="7"/>
  <c r="L34" i="7"/>
  <c r="L35" i="7"/>
  <c r="L36" i="7"/>
  <c r="L37" i="7"/>
  <c r="L38" i="7"/>
  <c r="L39" i="7"/>
  <c r="L40" i="7"/>
  <c r="L41" i="7"/>
  <c r="L42" i="7"/>
  <c r="L43" i="7"/>
  <c r="L44" i="7"/>
  <c r="L45" i="7"/>
  <c r="L46" i="7"/>
  <c r="L47" i="7"/>
  <c r="AF8" i="7"/>
  <c r="AF10" i="7"/>
  <c r="AF12" i="7"/>
  <c r="AF14" i="7"/>
  <c r="AF16" i="7"/>
  <c r="AF18" i="7"/>
  <c r="AF20" i="7"/>
  <c r="AF22" i="7"/>
  <c r="AF24" i="7"/>
  <c r="AF26" i="7"/>
  <c r="AF28" i="7"/>
  <c r="AF30" i="7"/>
  <c r="AF32" i="7"/>
  <c r="AF34" i="7"/>
  <c r="AF36" i="7"/>
  <c r="AF38" i="7"/>
  <c r="AF40" i="7"/>
  <c r="AF42" i="7"/>
  <c r="AF44" i="7"/>
  <c r="AE7" i="7"/>
  <c r="AF7" i="7" s="1"/>
  <c r="AE8" i="7"/>
  <c r="AE9" i="7"/>
  <c r="AF9" i="7" s="1"/>
  <c r="AE10" i="7"/>
  <c r="AE11" i="7"/>
  <c r="AF11" i="7" s="1"/>
  <c r="AE12" i="7"/>
  <c r="AE13" i="7"/>
  <c r="AF13" i="7" s="1"/>
  <c r="AE14" i="7"/>
  <c r="AE15" i="7"/>
  <c r="AF15" i="7" s="1"/>
  <c r="AE16" i="7"/>
  <c r="AE17" i="7"/>
  <c r="AF17" i="7" s="1"/>
  <c r="AE18" i="7"/>
  <c r="AE19" i="7"/>
  <c r="AF19" i="7" s="1"/>
  <c r="AE20" i="7"/>
  <c r="AE21" i="7"/>
  <c r="AF21" i="7" s="1"/>
  <c r="AE22" i="7"/>
  <c r="AE23" i="7"/>
  <c r="AF23" i="7" s="1"/>
  <c r="AE24" i="7"/>
  <c r="AE25" i="7"/>
  <c r="AF25" i="7" s="1"/>
  <c r="AE26" i="7"/>
  <c r="AE27" i="7"/>
  <c r="AF27" i="7" s="1"/>
  <c r="AE28" i="7"/>
  <c r="AE29" i="7"/>
  <c r="AF29" i="7" s="1"/>
  <c r="AE30" i="7"/>
  <c r="AE31" i="7"/>
  <c r="AF31" i="7" s="1"/>
  <c r="AE32" i="7"/>
  <c r="AE33" i="7"/>
  <c r="AF33" i="7" s="1"/>
  <c r="AE34" i="7"/>
  <c r="AE35" i="7"/>
  <c r="AF35" i="7" s="1"/>
  <c r="AE36" i="7"/>
  <c r="AE37" i="7"/>
  <c r="AF37" i="7" s="1"/>
  <c r="AE38" i="7"/>
  <c r="AE39" i="7"/>
  <c r="AF39" i="7" s="1"/>
  <c r="AE40" i="7"/>
  <c r="AE41" i="7"/>
  <c r="AF41" i="7" s="1"/>
  <c r="AE42" i="7"/>
  <c r="AE43" i="7"/>
  <c r="AF43" i="7" s="1"/>
  <c r="AE44" i="7"/>
  <c r="AD48" i="7"/>
  <c r="AA48" i="7"/>
  <c r="K6" i="7"/>
  <c r="K7" i="7"/>
  <c r="K8" i="7"/>
  <c r="K9" i="7"/>
  <c r="K10" i="7"/>
  <c r="K11" i="7"/>
  <c r="K12" i="7"/>
  <c r="K13" i="7"/>
  <c r="K14" i="7"/>
  <c r="K15" i="7"/>
  <c r="K16" i="7"/>
  <c r="K17" i="7"/>
  <c r="K18" i="7"/>
  <c r="K19" i="7"/>
  <c r="K20" i="7"/>
  <c r="K21" i="7"/>
  <c r="K22" i="7"/>
  <c r="K23" i="7"/>
  <c r="K24" i="7"/>
  <c r="K25" i="7"/>
  <c r="K26" i="7"/>
  <c r="K27" i="7"/>
  <c r="K28" i="7"/>
  <c r="K29" i="7"/>
  <c r="K30" i="7"/>
  <c r="K31" i="7"/>
  <c r="K32" i="7"/>
  <c r="K33" i="7"/>
  <c r="K34" i="7"/>
  <c r="K35" i="7"/>
  <c r="K36" i="7"/>
  <c r="K37" i="7"/>
  <c r="K38" i="7"/>
  <c r="K39" i="7"/>
  <c r="K40" i="7"/>
  <c r="K41" i="7"/>
  <c r="K42" i="7"/>
  <c r="K43" i="7"/>
  <c r="K44" i="7"/>
  <c r="K45" i="7"/>
  <c r="K46" i="7"/>
  <c r="K47" i="7"/>
  <c r="J48" i="7"/>
  <c r="I48" i="7"/>
  <c r="H48" i="7"/>
  <c r="K48" i="7" s="1"/>
  <c r="Z48" i="7"/>
  <c r="AE48" i="7" s="1"/>
  <c r="X7" i="7"/>
  <c r="X8" i="7"/>
  <c r="X9" i="7"/>
  <c r="X10" i="7"/>
  <c r="X11" i="7"/>
  <c r="X12" i="7"/>
  <c r="X13" i="7"/>
  <c r="X14" i="7"/>
  <c r="X15" i="7"/>
  <c r="X16" i="7"/>
  <c r="X17" i="7"/>
  <c r="X18" i="7"/>
  <c r="X19" i="7"/>
  <c r="X20" i="7"/>
  <c r="X21" i="7"/>
  <c r="X22" i="7"/>
  <c r="X23" i="7"/>
  <c r="X24" i="7"/>
  <c r="X25" i="7"/>
  <c r="X26" i="7"/>
  <c r="X27" i="7"/>
  <c r="X28" i="7"/>
  <c r="X29" i="7"/>
  <c r="X30" i="7"/>
  <c r="X31" i="7"/>
  <c r="X32" i="7"/>
  <c r="X33" i="7"/>
  <c r="X34" i="7"/>
  <c r="X35" i="7"/>
  <c r="X36" i="7"/>
  <c r="X37" i="7"/>
  <c r="X38" i="7"/>
  <c r="X39" i="7"/>
  <c r="X40" i="7"/>
  <c r="X41" i="7"/>
  <c r="X42" i="7"/>
  <c r="X43" i="7"/>
  <c r="X44" i="7"/>
  <c r="W48" i="7"/>
  <c r="V48" i="7"/>
  <c r="U48" i="7"/>
  <c r="T48" i="7"/>
  <c r="E48" i="7"/>
  <c r="D48" i="7"/>
  <c r="F6" i="7"/>
  <c r="F7" i="7"/>
  <c r="F8" i="7"/>
  <c r="F9" i="7"/>
  <c r="F10" i="7"/>
  <c r="F11" i="7"/>
  <c r="F12" i="7"/>
  <c r="F13" i="7"/>
  <c r="F14"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B48" i="7"/>
  <c r="AE23" i="6"/>
  <c r="AE9" i="6"/>
  <c r="AE10" i="6"/>
  <c r="AE11" i="6"/>
  <c r="AE12" i="6"/>
  <c r="AE13" i="6"/>
  <c r="AE14" i="6"/>
  <c r="AE15" i="6"/>
  <c r="AE16" i="6"/>
  <c r="AE17" i="6"/>
  <c r="AE18" i="6"/>
  <c r="AE19" i="6"/>
  <c r="AE20" i="6"/>
  <c r="AE21" i="6"/>
  <c r="AE22" i="6"/>
  <c r="AD9" i="6"/>
  <c r="AD10" i="6"/>
  <c r="AD11" i="6"/>
  <c r="AD12" i="6"/>
  <c r="AD13" i="6"/>
  <c r="AD14" i="6"/>
  <c r="AD15" i="6"/>
  <c r="AD16" i="6"/>
  <c r="AD17" i="6"/>
  <c r="AD18" i="6"/>
  <c r="AD19" i="6"/>
  <c r="AD20" i="6"/>
  <c r="AD21" i="6"/>
  <c r="AD22" i="6"/>
  <c r="AD23" i="6"/>
  <c r="AC23" i="6"/>
  <c r="Z23" i="6"/>
  <c r="L23" i="6"/>
  <c r="L9" i="6"/>
  <c r="L10" i="6"/>
  <c r="L11" i="6"/>
  <c r="L12" i="6"/>
  <c r="L13" i="6"/>
  <c r="L14" i="6"/>
  <c r="L15" i="6"/>
  <c r="L16" i="6"/>
  <c r="L17" i="6"/>
  <c r="L18" i="6"/>
  <c r="L19" i="6"/>
  <c r="L20" i="6"/>
  <c r="L21" i="6"/>
  <c r="L22" i="6"/>
  <c r="L24" i="6"/>
  <c r="F23" i="6"/>
  <c r="F9" i="6"/>
  <c r="F10" i="6"/>
  <c r="F11" i="6"/>
  <c r="F12" i="6"/>
  <c r="F13" i="6"/>
  <c r="F14" i="6"/>
  <c r="F15" i="6"/>
  <c r="F16" i="6"/>
  <c r="F17" i="6"/>
  <c r="F18" i="6"/>
  <c r="F19" i="6"/>
  <c r="F20" i="6"/>
  <c r="F21" i="6"/>
  <c r="F22" i="6"/>
  <c r="F24" i="6"/>
  <c r="D23" i="6"/>
  <c r="E23" i="6"/>
  <c r="K23" i="6"/>
  <c r="J23" i="6"/>
  <c r="I23" i="6"/>
  <c r="H23" i="6"/>
  <c r="Y23" i="6"/>
  <c r="W23" i="6"/>
  <c r="C23" i="6"/>
  <c r="B23" i="6"/>
  <c r="U23" i="6"/>
  <c r="T23" i="6"/>
  <c r="W9" i="6"/>
  <c r="W10" i="6"/>
  <c r="W11" i="6"/>
  <c r="W12" i="6"/>
  <c r="W13" i="6"/>
  <c r="W14" i="6"/>
  <c r="W15" i="6"/>
  <c r="W16" i="6"/>
  <c r="W17" i="6"/>
  <c r="W18" i="6"/>
  <c r="W19" i="6"/>
  <c r="W20" i="6"/>
  <c r="W21" i="6"/>
  <c r="W22" i="6"/>
  <c r="V23" i="6"/>
  <c r="S23" i="6"/>
  <c r="P23" i="6"/>
  <c r="O23" i="6"/>
  <c r="AE29" i="5"/>
  <c r="AE9" i="5"/>
  <c r="AE10" i="5"/>
  <c r="AE11" i="5"/>
  <c r="AE12" i="5"/>
  <c r="AE13" i="5"/>
  <c r="AE14" i="5"/>
  <c r="AE15" i="5"/>
  <c r="AE16" i="5"/>
  <c r="AE17" i="5"/>
  <c r="AE18" i="5"/>
  <c r="AE19" i="5"/>
  <c r="AE20" i="5"/>
  <c r="AE21" i="5"/>
  <c r="AE22" i="5"/>
  <c r="AE23" i="5"/>
  <c r="AE24" i="5"/>
  <c r="AE25" i="5"/>
  <c r="AE26" i="5"/>
  <c r="AE27" i="5"/>
  <c r="AE28" i="5"/>
  <c r="AE30" i="5"/>
  <c r="AD29" i="5"/>
  <c r="AD28" i="5"/>
  <c r="AD9" i="5"/>
  <c r="AD10" i="5"/>
  <c r="AD11" i="5"/>
  <c r="AD12" i="5"/>
  <c r="AD13" i="5"/>
  <c r="AD14" i="5"/>
  <c r="AD15" i="5"/>
  <c r="AD16" i="5"/>
  <c r="AD17" i="5"/>
  <c r="AD18" i="5"/>
  <c r="AD19" i="5"/>
  <c r="AD20" i="5"/>
  <c r="AD21" i="5"/>
  <c r="AD22" i="5"/>
  <c r="AD23" i="5"/>
  <c r="AD24" i="5"/>
  <c r="AD25" i="5"/>
  <c r="AD26" i="5"/>
  <c r="AD27" i="5"/>
  <c r="AD30" i="5"/>
  <c r="AC29" i="5"/>
  <c r="Z29" i="5"/>
  <c r="Y29" i="5"/>
  <c r="V29" i="5"/>
  <c r="U29" i="5"/>
  <c r="T29" i="5"/>
  <c r="S29" i="5"/>
  <c r="P29" i="5"/>
  <c r="O29" i="5"/>
  <c r="F29" i="5"/>
  <c r="F9" i="5"/>
  <c r="F10" i="5"/>
  <c r="F11" i="5"/>
  <c r="F12" i="5"/>
  <c r="F13" i="5"/>
  <c r="F14" i="5"/>
  <c r="F15" i="5"/>
  <c r="F16" i="5"/>
  <c r="F17" i="5"/>
  <c r="F18" i="5"/>
  <c r="F19" i="5"/>
  <c r="F20" i="5"/>
  <c r="F21" i="5"/>
  <c r="F22" i="5"/>
  <c r="F23" i="5"/>
  <c r="F24" i="5"/>
  <c r="F25" i="5"/>
  <c r="F26" i="5"/>
  <c r="F27" i="5"/>
  <c r="F28" i="5"/>
  <c r="E29" i="5"/>
  <c r="D29" i="5"/>
  <c r="C29" i="5"/>
  <c r="B29" i="5"/>
  <c r="W28" i="5"/>
  <c r="W9" i="5"/>
  <c r="W10" i="5"/>
  <c r="W11" i="5"/>
  <c r="W12" i="5"/>
  <c r="W13" i="5"/>
  <c r="W14" i="5"/>
  <c r="W15" i="5"/>
  <c r="W29" i="5" s="1"/>
  <c r="W16" i="5"/>
  <c r="W17" i="5"/>
  <c r="W18" i="5"/>
  <c r="W19" i="5"/>
  <c r="W20" i="5"/>
  <c r="W21" i="5"/>
  <c r="W22" i="5"/>
  <c r="W23" i="5"/>
  <c r="W24" i="5"/>
  <c r="W25" i="5"/>
  <c r="W26" i="5"/>
  <c r="W27" i="5"/>
  <c r="W30" i="5"/>
  <c r="W40" i="3" l="1"/>
  <c r="AF48" i="7"/>
  <c r="L48" i="7"/>
  <c r="B40" i="3"/>
  <c r="L40" i="3"/>
  <c r="K10" i="3"/>
  <c r="K11" i="3"/>
  <c r="K12" i="3"/>
  <c r="K13" i="3"/>
  <c r="L13" i="3" s="1"/>
  <c r="K14" i="3"/>
  <c r="K15" i="3"/>
  <c r="K16" i="3"/>
  <c r="K17" i="3"/>
  <c r="L17" i="3" s="1"/>
  <c r="K18" i="3"/>
  <c r="K19" i="3"/>
  <c r="K20" i="3"/>
  <c r="K21" i="3"/>
  <c r="L21" i="3" s="1"/>
  <c r="K22" i="3"/>
  <c r="K23" i="3"/>
  <c r="K24" i="3"/>
  <c r="K25" i="3"/>
  <c r="L25" i="3" s="1"/>
  <c r="K26" i="3"/>
  <c r="K27" i="3"/>
  <c r="K28" i="3"/>
  <c r="K29" i="3"/>
  <c r="L29" i="3" s="1"/>
  <c r="K30" i="3"/>
  <c r="K31" i="3"/>
  <c r="K32" i="3"/>
  <c r="K33" i="3"/>
  <c r="L33" i="3" s="1"/>
  <c r="K34" i="3"/>
  <c r="K35" i="3"/>
  <c r="K36" i="3"/>
  <c r="K37" i="3"/>
  <c r="L37" i="3" s="1"/>
  <c r="K38" i="3"/>
  <c r="K39" i="3"/>
  <c r="F40" i="3"/>
  <c r="K40" i="3"/>
  <c r="F10" i="3"/>
  <c r="L10" i="3"/>
  <c r="L11" i="3"/>
  <c r="L12" i="3"/>
  <c r="L14" i="3"/>
  <c r="L15" i="3"/>
  <c r="L16" i="3"/>
  <c r="L18" i="3"/>
  <c r="L19" i="3"/>
  <c r="L20" i="3"/>
  <c r="L22" i="3"/>
  <c r="L23" i="3"/>
  <c r="L24" i="3"/>
  <c r="L26" i="3"/>
  <c r="L27" i="3"/>
  <c r="L28" i="3"/>
  <c r="L30" i="3"/>
  <c r="L31" i="3"/>
  <c r="L32" i="3"/>
  <c r="L34" i="3"/>
  <c r="L35" i="3"/>
  <c r="L36" i="3"/>
  <c r="L38" i="3"/>
  <c r="L39" i="3"/>
  <c r="AC40" i="3"/>
  <c r="AB40" i="3"/>
  <c r="I40" i="3"/>
  <c r="P40" i="3"/>
  <c r="J40" i="3"/>
  <c r="V40" i="3"/>
  <c r="U40" i="3"/>
  <c r="S4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D40" i="3"/>
  <c r="C40" i="3"/>
  <c r="AF13" i="2" l="1"/>
  <c r="AF14" i="2"/>
  <c r="AF15" i="2"/>
  <c r="AF16" i="2"/>
  <c r="AF17" i="2"/>
  <c r="AF18" i="2"/>
  <c r="AF19" i="2"/>
  <c r="AF20" i="2"/>
  <c r="AF21" i="2"/>
  <c r="AF22" i="2"/>
  <c r="AF23" i="2"/>
  <c r="AF24" i="2"/>
  <c r="AF25" i="2"/>
  <c r="AF26" i="2"/>
  <c r="AF27" i="2"/>
  <c r="AF28" i="2"/>
  <c r="AF29" i="2"/>
  <c r="AF30" i="2"/>
  <c r="AF31" i="2"/>
  <c r="AF32" i="2"/>
  <c r="AF33" i="2"/>
  <c r="AF34" i="2"/>
  <c r="AF36" i="2"/>
  <c r="AF37" i="2"/>
  <c r="AF38" i="2"/>
  <c r="AF39" i="2"/>
  <c r="AF40" i="2"/>
  <c r="AF41" i="2"/>
  <c r="AF42" i="2"/>
  <c r="AF43" i="2"/>
  <c r="AF44" i="2"/>
  <c r="AF45" i="2"/>
  <c r="AF46" i="2"/>
  <c r="AF47" i="2"/>
  <c r="AF48" i="2"/>
  <c r="AF49" i="2"/>
  <c r="AF50" i="2"/>
  <c r="AF51" i="2"/>
  <c r="AF52" i="2"/>
  <c r="AF53" i="2"/>
  <c r="AF54" i="2"/>
  <c r="AF55" i="2"/>
  <c r="AF56" i="2"/>
  <c r="AF57" i="2"/>
  <c r="AF58" i="2"/>
  <c r="AF59" i="2"/>
  <c r="AE59" i="2"/>
  <c r="AE58" i="2"/>
  <c r="AE57" i="2"/>
  <c r="AE56" i="2"/>
  <c r="AE55" i="2"/>
  <c r="AE54" i="2"/>
  <c r="AE53" i="2"/>
  <c r="AE52" i="2"/>
  <c r="AE51" i="2"/>
  <c r="AE50" i="2"/>
  <c r="AE49" i="2"/>
  <c r="AE48" i="2"/>
  <c r="AE47" i="2"/>
  <c r="AE46" i="2"/>
  <c r="AE45" i="2"/>
  <c r="AE44" i="2"/>
  <c r="AE43" i="2"/>
  <c r="AE42" i="2"/>
  <c r="AE41" i="2"/>
  <c r="AE40" i="2"/>
  <c r="AE39" i="2"/>
  <c r="AE38" i="2"/>
  <c r="AE37" i="2"/>
  <c r="AE36" i="2"/>
  <c r="AE35" i="2"/>
  <c r="AE60" i="2" s="1"/>
  <c r="AF60" i="2" s="1"/>
  <c r="AE34" i="2"/>
  <c r="AE33" i="2"/>
  <c r="AE32" i="2"/>
  <c r="AE31" i="2"/>
  <c r="AE30" i="2"/>
  <c r="AE29" i="2"/>
  <c r="AE28" i="2"/>
  <c r="AE27" i="2"/>
  <c r="AE26" i="2"/>
  <c r="AE25" i="2"/>
  <c r="AE24" i="2"/>
  <c r="AE23" i="2"/>
  <c r="AE22" i="2"/>
  <c r="AE21" i="2"/>
  <c r="AE20" i="2"/>
  <c r="AE19" i="2"/>
  <c r="AE18" i="2"/>
  <c r="AE17" i="2"/>
  <c r="AE16" i="2"/>
  <c r="AE15" i="2"/>
  <c r="AE14" i="2"/>
  <c r="AE13" i="2"/>
  <c r="AE12" i="2"/>
  <c r="AE11" i="2"/>
  <c r="AE10" i="2"/>
  <c r="AD60" i="2"/>
  <c r="AA60" i="2"/>
  <c r="I60" i="2"/>
  <c r="H60" i="2"/>
  <c r="AF35" i="2" l="1"/>
  <c r="X59" i="2"/>
  <c r="X58" i="2"/>
  <c r="X57" i="2"/>
  <c r="X56" i="2"/>
  <c r="X55" i="2"/>
  <c r="X54" i="2"/>
  <c r="X53" i="2"/>
  <c r="X52" i="2"/>
  <c r="X51" i="2"/>
  <c r="X50" i="2"/>
  <c r="X49" i="2"/>
  <c r="X48" i="2"/>
  <c r="X47" i="2"/>
  <c r="X46" i="2"/>
  <c r="X45" i="2"/>
  <c r="X44" i="2"/>
  <c r="X43" i="2"/>
  <c r="X42" i="2"/>
  <c r="X41" i="2"/>
  <c r="X40" i="2"/>
  <c r="X39" i="2"/>
  <c r="X38" i="2"/>
  <c r="X37" i="2"/>
  <c r="X36" i="2"/>
  <c r="X35" i="2"/>
  <c r="X34" i="2"/>
  <c r="X33" i="2"/>
  <c r="X32" i="2"/>
  <c r="X31" i="2"/>
  <c r="X30" i="2"/>
  <c r="X29" i="2"/>
  <c r="X28" i="2"/>
  <c r="X27" i="2"/>
  <c r="X26" i="2"/>
  <c r="X25" i="2"/>
  <c r="X24" i="2"/>
  <c r="X23" i="2"/>
  <c r="X22" i="2"/>
  <c r="X21" i="2"/>
  <c r="X20" i="2"/>
  <c r="X19" i="2"/>
  <c r="X18" i="2"/>
  <c r="X17" i="2"/>
  <c r="X16" i="2"/>
  <c r="X15" i="2"/>
  <c r="X14" i="2"/>
  <c r="X13" i="2"/>
  <c r="X12" i="2"/>
  <c r="AF12" i="2" s="1"/>
  <c r="X11" i="2"/>
  <c r="AF11" i="2" s="1"/>
  <c r="X10" i="2"/>
  <c r="AF10" i="2" s="1"/>
  <c r="P60" i="2" l="1"/>
  <c r="L23" i="2" l="1"/>
  <c r="L24" i="2"/>
  <c r="L25" i="2"/>
  <c r="L27" i="2"/>
  <c r="L28" i="2"/>
  <c r="L30" i="2"/>
  <c r="L31" i="2"/>
  <c r="L41" i="2"/>
  <c r="L46" i="2"/>
  <c r="L48" i="2"/>
  <c r="L50" i="2"/>
  <c r="L52" i="2"/>
  <c r="F53" i="2"/>
  <c r="L53" i="2" s="1"/>
  <c r="F17" i="2"/>
  <c r="L17" i="2" s="1"/>
  <c r="F16" i="2"/>
  <c r="L16" i="2" s="1"/>
  <c r="F10" i="2"/>
  <c r="F11" i="2"/>
  <c r="F12" i="2"/>
  <c r="F13" i="2"/>
  <c r="F14" i="2"/>
  <c r="F15" i="2"/>
  <c r="F18" i="2"/>
  <c r="F19" i="2"/>
  <c r="F20" i="2"/>
  <c r="F21" i="2"/>
  <c r="F22" i="2"/>
  <c r="F26" i="2"/>
  <c r="F29" i="2"/>
  <c r="F30" i="2"/>
  <c r="F32" i="2"/>
  <c r="F33" i="2"/>
  <c r="F34" i="2"/>
  <c r="F35" i="2"/>
  <c r="F36" i="2"/>
  <c r="F37" i="2"/>
  <c r="F38" i="2"/>
  <c r="F39" i="2"/>
  <c r="F40" i="2"/>
  <c r="F42" i="2"/>
  <c r="F43" i="2"/>
  <c r="F44" i="2"/>
  <c r="F45" i="2"/>
  <c r="F47" i="2"/>
  <c r="F49" i="2"/>
  <c r="F51" i="2"/>
  <c r="F54" i="2"/>
  <c r="F55" i="2"/>
  <c r="F56" i="2"/>
  <c r="F57" i="2"/>
  <c r="F58" i="2"/>
  <c r="F59" i="2"/>
  <c r="K10" i="2"/>
  <c r="K11" i="2"/>
  <c r="L11" i="2" s="1"/>
  <c r="K12" i="2"/>
  <c r="L12" i="2" s="1"/>
  <c r="K13" i="2"/>
  <c r="L13" i="2" s="1"/>
  <c r="K14" i="2"/>
  <c r="L14" i="2" s="1"/>
  <c r="K15" i="2"/>
  <c r="L15" i="2" s="1"/>
  <c r="K18" i="2"/>
  <c r="L18" i="2" s="1"/>
  <c r="K19" i="2"/>
  <c r="L19" i="2" s="1"/>
  <c r="K20" i="2"/>
  <c r="L20" i="2" s="1"/>
  <c r="K21" i="2"/>
  <c r="L21" i="2" s="1"/>
  <c r="K22" i="2"/>
  <c r="L22" i="2" s="1"/>
  <c r="K26" i="2"/>
  <c r="L26" i="2" s="1"/>
  <c r="K29" i="2"/>
  <c r="L29" i="2" s="1"/>
  <c r="K30" i="2"/>
  <c r="K32" i="2"/>
  <c r="L32" i="2" s="1"/>
  <c r="K33" i="2"/>
  <c r="L33" i="2" s="1"/>
  <c r="K34" i="2"/>
  <c r="L34" i="2" s="1"/>
  <c r="K35" i="2"/>
  <c r="L35" i="2" s="1"/>
  <c r="K36" i="2"/>
  <c r="L36" i="2" s="1"/>
  <c r="K37" i="2"/>
  <c r="L37" i="2" s="1"/>
  <c r="K38" i="2"/>
  <c r="L38" i="2" s="1"/>
  <c r="K39" i="2"/>
  <c r="L39" i="2" s="1"/>
  <c r="K40" i="2"/>
  <c r="L40" i="2" s="1"/>
  <c r="K42" i="2"/>
  <c r="L42" i="2" s="1"/>
  <c r="K43" i="2"/>
  <c r="L43" i="2" s="1"/>
  <c r="K44" i="2"/>
  <c r="L44" i="2" s="1"/>
  <c r="K45" i="2"/>
  <c r="L45" i="2" s="1"/>
  <c r="K47" i="2"/>
  <c r="L47" i="2" s="1"/>
  <c r="K49" i="2"/>
  <c r="L49" i="2" s="1"/>
  <c r="K51" i="2"/>
  <c r="L51" i="2" s="1"/>
  <c r="K54" i="2"/>
  <c r="L54" i="2" s="1"/>
  <c r="K55" i="2"/>
  <c r="L55" i="2" s="1"/>
  <c r="K56" i="2"/>
  <c r="L56" i="2" s="1"/>
  <c r="K57" i="2"/>
  <c r="L57" i="2" s="1"/>
  <c r="K58" i="2"/>
  <c r="L58" i="2" s="1"/>
  <c r="K59" i="2"/>
  <c r="L59" i="2" s="1"/>
  <c r="L10" i="2" l="1"/>
  <c r="N36" i="1"/>
  <c r="T62" i="4" l="1"/>
  <c r="S62" i="4"/>
  <c r="U62" i="4" l="1"/>
  <c r="W60" i="2"/>
  <c r="V60" i="2"/>
  <c r="U60" i="2"/>
  <c r="T60" i="2"/>
  <c r="AM54" i="7" l="1"/>
  <c r="AM53" i="7"/>
  <c r="AM52" i="7"/>
  <c r="AM51" i="7"/>
  <c r="AM50" i="7"/>
  <c r="AM49" i="7"/>
  <c r="AM48" i="7"/>
  <c r="AM47" i="7"/>
  <c r="AM46" i="7"/>
  <c r="AM45" i="7"/>
  <c r="AL44" i="7"/>
  <c r="AL42" i="7"/>
  <c r="AL40" i="7"/>
  <c r="AM38" i="7"/>
  <c r="AL37" i="7"/>
  <c r="AL35" i="7"/>
  <c r="AL33" i="7"/>
  <c r="AL31" i="7"/>
  <c r="AL29" i="7"/>
  <c r="AL27" i="7"/>
  <c r="AL25" i="7"/>
  <c r="AL23" i="7"/>
  <c r="AL21" i="7"/>
  <c r="AL19" i="7"/>
  <c r="AL17" i="7"/>
  <c r="AL16" i="7" l="1"/>
  <c r="AM16" i="7" s="1"/>
  <c r="AL18" i="7"/>
  <c r="AM18" i="7" s="1"/>
  <c r="AL20" i="7"/>
  <c r="AM20" i="7" s="1"/>
  <c r="AL22" i="7"/>
  <c r="AM22" i="7" s="1"/>
  <c r="AL24" i="7"/>
  <c r="AM24" i="7" s="1"/>
  <c r="AL26" i="7"/>
  <c r="AM26" i="7" s="1"/>
  <c r="AL28" i="7"/>
  <c r="AM28" i="7" s="1"/>
  <c r="AL30" i="7"/>
  <c r="AM30" i="7" s="1"/>
  <c r="AL32" i="7"/>
  <c r="AM32" i="7" s="1"/>
  <c r="AL34" i="7"/>
  <c r="AM34" i="7" s="1"/>
  <c r="AL36" i="7"/>
  <c r="AM36" i="7" s="1"/>
  <c r="AL39" i="7"/>
  <c r="AM39" i="7" s="1"/>
  <c r="AM41" i="7"/>
  <c r="AL43" i="7"/>
  <c r="AM43" i="7" s="1"/>
  <c r="AM44" i="7"/>
  <c r="AM17" i="7"/>
  <c r="AM19" i="7"/>
  <c r="AM21" i="7"/>
  <c r="AM23" i="7"/>
  <c r="AM25" i="7"/>
  <c r="AM27" i="7"/>
  <c r="AM29" i="7"/>
  <c r="AM31" i="7"/>
  <c r="AM33" i="7"/>
  <c r="AM35" i="7"/>
  <c r="AM37" i="7"/>
  <c r="AM40" i="7"/>
  <c r="AM42" i="7"/>
  <c r="G36" i="1" l="1"/>
  <c r="F36" i="1"/>
  <c r="D36" i="1"/>
  <c r="B36" i="1" l="1"/>
  <c r="E36" i="1" l="1"/>
  <c r="C36" i="1"/>
  <c r="H36" i="1" l="1"/>
</calcChain>
</file>

<file path=xl/sharedStrings.xml><?xml version="1.0" encoding="utf-8"?>
<sst xmlns="http://schemas.openxmlformats.org/spreadsheetml/2006/main" count="1401" uniqueCount="357">
  <si>
    <t>Total</t>
  </si>
  <si>
    <t xml:space="preserve"> </t>
  </si>
  <si>
    <t>Research</t>
  </si>
  <si>
    <t>Lecturing</t>
  </si>
  <si>
    <t>Region</t>
  </si>
  <si>
    <t>Students*</t>
  </si>
  <si>
    <t>Scholars*</t>
  </si>
  <si>
    <t>AF</t>
  </si>
  <si>
    <t>EAP</t>
  </si>
  <si>
    <t>EUR</t>
  </si>
  <si>
    <t>NEA</t>
  </si>
  <si>
    <t>SCA</t>
  </si>
  <si>
    <t>WHA</t>
  </si>
  <si>
    <t>Totals</t>
  </si>
  <si>
    <t>* This number includes new and renewal grants where applicable.</t>
  </si>
  <si>
    <t>FULBRIGHT GRANTS ADMINISTERED BY THE U.S. DEPARTMENT OF STATE</t>
  </si>
  <si>
    <t xml:space="preserve"> Students*</t>
  </si>
  <si>
    <t xml:space="preserve"> Lecturing</t>
  </si>
  <si>
    <t>Angola</t>
  </si>
  <si>
    <t>Benin</t>
  </si>
  <si>
    <t>Botswana</t>
  </si>
  <si>
    <t>Burkina Faso</t>
  </si>
  <si>
    <t>Burundi</t>
  </si>
  <si>
    <t>Cameroon</t>
  </si>
  <si>
    <t>Cape Verde</t>
  </si>
  <si>
    <t>Central African Republic</t>
  </si>
  <si>
    <t>Chad</t>
  </si>
  <si>
    <t>Comoros</t>
  </si>
  <si>
    <t>Djibouti</t>
  </si>
  <si>
    <t>Equatorial Guinea</t>
  </si>
  <si>
    <t>Eritrea</t>
  </si>
  <si>
    <t>Ethiopia</t>
  </si>
  <si>
    <t>Gabon</t>
  </si>
  <si>
    <t>Gambia</t>
  </si>
  <si>
    <t>Ghana</t>
  </si>
  <si>
    <t>Guinea</t>
  </si>
  <si>
    <t>Guinea Bissau</t>
  </si>
  <si>
    <t>Kenya</t>
  </si>
  <si>
    <t>Lesotho</t>
  </si>
  <si>
    <t>Liberia</t>
  </si>
  <si>
    <t>Madagascar</t>
  </si>
  <si>
    <t>Malawi</t>
  </si>
  <si>
    <t>Mali</t>
  </si>
  <si>
    <t>Mauritania</t>
  </si>
  <si>
    <t>Mauritius</t>
  </si>
  <si>
    <t>Mozambique</t>
  </si>
  <si>
    <t>Namibia</t>
  </si>
  <si>
    <t>Niger</t>
  </si>
  <si>
    <t>Nigeria</t>
  </si>
  <si>
    <t>Rwanda</t>
  </si>
  <si>
    <t>São Tome</t>
  </si>
  <si>
    <t>Senegal</t>
  </si>
  <si>
    <t>Seychelles</t>
  </si>
  <si>
    <t>Sierra Leone</t>
  </si>
  <si>
    <t>Somalia</t>
  </si>
  <si>
    <t>South Africa</t>
  </si>
  <si>
    <t>St. Helena</t>
  </si>
  <si>
    <t>Swaziland</t>
  </si>
  <si>
    <t>Togo</t>
  </si>
  <si>
    <t>Uganda</t>
  </si>
  <si>
    <t>Zambia</t>
  </si>
  <si>
    <t>Zimbabwe</t>
  </si>
  <si>
    <t>Multicountry</t>
  </si>
  <si>
    <t xml:space="preserve">Grants reported are those awarded to individuals under the oversight of the FSB. </t>
  </si>
  <si>
    <t>EAST ASIA AND PACIFIC</t>
  </si>
  <si>
    <t>Australia</t>
  </si>
  <si>
    <t>Brunei</t>
  </si>
  <si>
    <t>Cambodia</t>
  </si>
  <si>
    <t>Fiji</t>
  </si>
  <si>
    <t>Indonesia</t>
  </si>
  <si>
    <t>Japan</t>
  </si>
  <si>
    <t>Laos</t>
  </si>
  <si>
    <t>Malaysia</t>
  </si>
  <si>
    <t>Mongolia</t>
  </si>
  <si>
    <t>New Zealand</t>
  </si>
  <si>
    <t>Papua New Guinea</t>
  </si>
  <si>
    <t>Philippines</t>
  </si>
  <si>
    <t>Singapore</t>
  </si>
  <si>
    <t>Solomon Islands</t>
  </si>
  <si>
    <t>Thailand</t>
  </si>
  <si>
    <t>Vietnam</t>
  </si>
  <si>
    <t>**Special Administrative Region.</t>
  </si>
  <si>
    <t>*** The U.S. recognizes the government of the People's Republic of China as the sole legal government of China.  Within this context, the U.S. retains unofficial relations with the people of Taiwan.</t>
  </si>
  <si>
    <t>Albania</t>
  </si>
  <si>
    <t>Andorra</t>
  </si>
  <si>
    <t>Armenia**</t>
  </si>
  <si>
    <t>Austria</t>
  </si>
  <si>
    <t>Azerbaijan**</t>
  </si>
  <si>
    <t>Belarus**</t>
  </si>
  <si>
    <t>Belgium</t>
  </si>
  <si>
    <t>Bosnia &amp; Herzegovina</t>
  </si>
  <si>
    <t>Bulgaria</t>
  </si>
  <si>
    <t>Croatia</t>
  </si>
  <si>
    <t>Cyprus</t>
  </si>
  <si>
    <t>Czech Republic</t>
  </si>
  <si>
    <t>Denmark</t>
  </si>
  <si>
    <t>Estonia</t>
  </si>
  <si>
    <t>European Union</t>
  </si>
  <si>
    <t>Finland</t>
  </si>
  <si>
    <t>France</t>
  </si>
  <si>
    <t>Georgia**</t>
  </si>
  <si>
    <t>Germany</t>
  </si>
  <si>
    <t>Gibraltar</t>
  </si>
  <si>
    <t>Greece</t>
  </si>
  <si>
    <t>Hungary</t>
  </si>
  <si>
    <t>Iceland</t>
  </si>
  <si>
    <t>Ireland</t>
  </si>
  <si>
    <t>Italy</t>
  </si>
  <si>
    <t>Kosovo</t>
  </si>
  <si>
    <t>Latvia</t>
  </si>
  <si>
    <t>Lithuania</t>
  </si>
  <si>
    <t>Luxembourg</t>
  </si>
  <si>
    <t>Macedonia</t>
  </si>
  <si>
    <t>Malta</t>
  </si>
  <si>
    <t>Moldova**</t>
  </si>
  <si>
    <t>Montenegro</t>
  </si>
  <si>
    <t>Netherlands</t>
  </si>
  <si>
    <t>Norway</t>
  </si>
  <si>
    <t>Poland</t>
  </si>
  <si>
    <t>Portugal</t>
  </si>
  <si>
    <t>Romania</t>
  </si>
  <si>
    <t>Russia**</t>
  </si>
  <si>
    <t>Serbia</t>
  </si>
  <si>
    <t>Slovakia</t>
  </si>
  <si>
    <t>Slovenia</t>
  </si>
  <si>
    <t>Spain</t>
  </si>
  <si>
    <t>Sweden</t>
  </si>
  <si>
    <t>Switzerland</t>
  </si>
  <si>
    <t>Turkey</t>
  </si>
  <si>
    <t>Ukraine**</t>
  </si>
  <si>
    <t>United Kingdom</t>
  </si>
  <si>
    <t xml:space="preserve">* This number includes new and renewal grants where applicable. </t>
  </si>
  <si>
    <t>**Formerly reported under the heading Eurasia.</t>
  </si>
  <si>
    <t>Algeria</t>
  </si>
  <si>
    <t>Bahrain</t>
  </si>
  <si>
    <t>Egypt</t>
  </si>
  <si>
    <t>Iran**</t>
  </si>
  <si>
    <t>Iraq</t>
  </si>
  <si>
    <t>Israel</t>
  </si>
  <si>
    <t>Jordan</t>
  </si>
  <si>
    <t>Kuwait</t>
  </si>
  <si>
    <t>Lebanon</t>
  </si>
  <si>
    <t>Libya</t>
  </si>
  <si>
    <t>Morocco</t>
  </si>
  <si>
    <t>Oman</t>
  </si>
  <si>
    <t>Qatar</t>
  </si>
  <si>
    <t>Saudi Arabia</t>
  </si>
  <si>
    <t>Sudan</t>
  </si>
  <si>
    <t>Syria</t>
  </si>
  <si>
    <t>Tunisia</t>
  </si>
  <si>
    <t>United Arab Emirates</t>
  </si>
  <si>
    <t>West Bank &amp; Gaza</t>
  </si>
  <si>
    <t>Yemen</t>
  </si>
  <si>
    <t>*This number includes new and renewal grants where applicable.</t>
  </si>
  <si>
    <t>**Formerly reported under the heading South Asia.</t>
  </si>
  <si>
    <t>SOUTH AND CENTRAL ASIA***</t>
  </si>
  <si>
    <t>Afghanistan</t>
  </si>
  <si>
    <t>Bangladesh</t>
  </si>
  <si>
    <t>Bhutan</t>
  </si>
  <si>
    <t>India</t>
  </si>
  <si>
    <t>Kazakhstan**</t>
  </si>
  <si>
    <t>Maldives</t>
  </si>
  <si>
    <t>Nepal</t>
  </si>
  <si>
    <t>Pakistan</t>
  </si>
  <si>
    <t>Sri Lanka</t>
  </si>
  <si>
    <t>Tajikistan**</t>
  </si>
  <si>
    <t>Turkmenistan**</t>
  </si>
  <si>
    <t>Uzbekistan**</t>
  </si>
  <si>
    <t>***Formerly reported as South Asia.</t>
  </si>
  <si>
    <t>WESTERN HEMISPHERE</t>
  </si>
  <si>
    <t>Anguilla</t>
  </si>
  <si>
    <t>Argentina</t>
  </si>
  <si>
    <t>Bahamas</t>
  </si>
  <si>
    <t>Barbados</t>
  </si>
  <si>
    <t>Belize</t>
  </si>
  <si>
    <t>Bolivia</t>
  </si>
  <si>
    <t>Brazil</t>
  </si>
  <si>
    <t>Canada</t>
  </si>
  <si>
    <t>Chile</t>
  </si>
  <si>
    <t>Colombia</t>
  </si>
  <si>
    <t>Costa Rica</t>
  </si>
  <si>
    <t>Cuba</t>
  </si>
  <si>
    <t>Dominica</t>
  </si>
  <si>
    <t>Dominican Republic</t>
  </si>
  <si>
    <t>Ecuador</t>
  </si>
  <si>
    <t>El Salvador</t>
  </si>
  <si>
    <t>French Guiana</t>
  </si>
  <si>
    <t>Guatemala</t>
  </si>
  <si>
    <t>Guyana</t>
  </si>
  <si>
    <t>Haiti</t>
  </si>
  <si>
    <t>Honduras</t>
  </si>
  <si>
    <t>Jamaica</t>
  </si>
  <si>
    <t>Mexico</t>
  </si>
  <si>
    <t>Netherlands Antilles</t>
  </si>
  <si>
    <t>Nicaragua</t>
  </si>
  <si>
    <t>Panama</t>
  </si>
  <si>
    <t>Paraguay</t>
  </si>
  <si>
    <t>Peru</t>
  </si>
  <si>
    <t>St. Lucia</t>
  </si>
  <si>
    <t>Suriname</t>
  </si>
  <si>
    <t>Trinidad &amp; Tobago</t>
  </si>
  <si>
    <t>Uruguay</t>
  </si>
  <si>
    <t>Venezuela</t>
  </si>
  <si>
    <t>FULBRIGHT GRANTS</t>
  </si>
  <si>
    <t>Administered by the U.S. Department of State</t>
  </si>
  <si>
    <t>St. Vincent and the Grenadines</t>
  </si>
  <si>
    <t>Kiribati</t>
  </si>
  <si>
    <t>Tonga</t>
  </si>
  <si>
    <t>Tuvalu</t>
  </si>
  <si>
    <t>SOUTH AND CENTRAL ASIA - HISTORICAL TOTALS***</t>
  </si>
  <si>
    <t>EAST ASIA AND PACIFIC - HISTORICAL TOTALS</t>
  </si>
  <si>
    <t>Pacific Islands</t>
  </si>
  <si>
    <t>Czechoslavakia***</t>
  </si>
  <si>
    <t>USSR*****</t>
  </si>
  <si>
    <t>Yugoslavia****</t>
  </si>
  <si>
    <t>*****The USSR is listed for historical purposes only.  As of the 1993 report, grants are reported under the names of successor states only.</t>
  </si>
  <si>
    <t>FULBRIGHT GRANTS - HISTORICAL</t>
  </si>
  <si>
    <t>Kyrgyzstan**</t>
  </si>
  <si>
    <t>Nevis and St. Kitts</t>
  </si>
  <si>
    <t>Antigua and Barbuda</t>
  </si>
  <si>
    <t>GRANTS TO FOREIGN NATIONALS ACADEMIC YEAR 1949-2013</t>
  </si>
  <si>
    <t>GRANTS TO U.S. CITIZENS ACADEMIC YEAR 1949-2013</t>
  </si>
  <si>
    <t>GRANTS TO FOREIGN NATIONALS ACADEMIC YEAR 2012-2013</t>
  </si>
  <si>
    <t>GRANTS TO U.S. CITIZENS ACADEMIC YEAR 2012-2013</t>
  </si>
  <si>
    <t>***Sudan is now reported under the heading Sub-Saharan Africa.</t>
  </si>
  <si>
    <t>**Formerly reported under the heading Middle East and North Africa.</t>
  </si>
  <si>
    <t>SUB-SAHARAN AFRICA</t>
  </si>
  <si>
    <t>SUB-SAHARAN AFRICA - HISTORICAL TOTALS</t>
  </si>
  <si>
    <t>China</t>
  </si>
  <si>
    <t>Hong Kong</t>
  </si>
  <si>
    <t>Macau</t>
  </si>
  <si>
    <t>Myanmar (Burma)</t>
  </si>
  <si>
    <t>Trinidad and Tobago</t>
  </si>
  <si>
    <t>Kazakhstan</t>
  </si>
  <si>
    <t>Kyrgyzstan</t>
  </si>
  <si>
    <t>Tajikistan</t>
  </si>
  <si>
    <t>Turkmenistan</t>
  </si>
  <si>
    <t>Uzbekistan</t>
  </si>
  <si>
    <t>Timor-Leste</t>
  </si>
  <si>
    <t>Congo</t>
  </si>
  <si>
    <t>Country or Locale</t>
  </si>
  <si>
    <t>Teacher Exchange or Seminars</t>
  </si>
  <si>
    <t>Hubert H. Humphrey Fellows</t>
  </si>
  <si>
    <t>Total Foreign</t>
  </si>
  <si>
    <t xml:space="preserve">Total U.S. </t>
  </si>
  <si>
    <t>Total U.S. and Foreign</t>
  </si>
  <si>
    <t>Students</t>
  </si>
  <si>
    <t xml:space="preserve">Total U.S. and Foreign </t>
  </si>
  <si>
    <t>Humphrey H. Fellows</t>
  </si>
  <si>
    <t>Column1</t>
  </si>
  <si>
    <t>Column2</t>
  </si>
  <si>
    <t>Column3</t>
  </si>
  <si>
    <t>Column4</t>
  </si>
  <si>
    <t>Column5</t>
  </si>
  <si>
    <t>Column6</t>
  </si>
  <si>
    <t>Column7</t>
  </si>
  <si>
    <t>Column8</t>
  </si>
  <si>
    <t>Column9</t>
  </si>
  <si>
    <t>Column10</t>
  </si>
  <si>
    <t>Column11</t>
  </si>
  <si>
    <t>Column12</t>
  </si>
  <si>
    <t>Column13</t>
  </si>
  <si>
    <t>Column14</t>
  </si>
  <si>
    <t xml:space="preserve">Total: </t>
  </si>
  <si>
    <t xml:space="preserve">Total Foreign </t>
  </si>
  <si>
    <t>Total  U.S. and Foreign</t>
  </si>
  <si>
    <t>Total:</t>
  </si>
  <si>
    <t>Column32</t>
  </si>
  <si>
    <t>Column92</t>
  </si>
  <si>
    <t>Column102</t>
  </si>
  <si>
    <t>Column22</t>
  </si>
  <si>
    <t>Saint Kitts and Nevis</t>
  </si>
  <si>
    <t>Saint Vincent and the Grenadines</t>
  </si>
  <si>
    <t xml:space="preserve"> European Union</t>
  </si>
  <si>
    <t>Bosnia and Herzegovina</t>
  </si>
  <si>
    <t>Kosovo, Republic of</t>
  </si>
  <si>
    <t>Korea (South)</t>
  </si>
  <si>
    <t>Congo, Democratic Republic</t>
  </si>
  <si>
    <t>Cote d'Ivoire</t>
  </si>
  <si>
    <t>Total U.S.</t>
  </si>
  <si>
    <t>Teacher Exchange or Seminar</t>
  </si>
  <si>
    <t>Teacher Exchanage or Seminar</t>
  </si>
  <si>
    <t>U.S. and  Foreign</t>
  </si>
  <si>
    <t>U.S. and Foreign Total</t>
  </si>
  <si>
    <t>Practical Experience or Training</t>
  </si>
  <si>
    <t xml:space="preserve">Study in the U.S. </t>
  </si>
  <si>
    <t>Column15</t>
  </si>
  <si>
    <t>Column16</t>
  </si>
  <si>
    <t>Column17</t>
  </si>
  <si>
    <t>Column18</t>
  </si>
  <si>
    <t>Column19</t>
  </si>
  <si>
    <t>Column20</t>
  </si>
  <si>
    <t>Column21</t>
  </si>
  <si>
    <t>Column23</t>
  </si>
  <si>
    <t>Column24</t>
  </si>
  <si>
    <t>Column25</t>
  </si>
  <si>
    <t>Column112</t>
  </si>
  <si>
    <t xml:space="preserve">Study of the U.S. </t>
  </si>
  <si>
    <t>***Includes multicountry figures formerly reported under the heading Eurasia.</t>
  </si>
  <si>
    <t>Practical Experience and Training</t>
  </si>
  <si>
    <t>2</t>
  </si>
  <si>
    <t>0</t>
  </si>
  <si>
    <t xml:space="preserve">Students* </t>
  </si>
  <si>
    <t>Study of the U.S. Study</t>
  </si>
  <si>
    <t>Practical Experience &amp; Training</t>
  </si>
  <si>
    <t>Vanuata</t>
  </si>
  <si>
    <t>Iran</t>
  </si>
  <si>
    <t>Lichenstein</t>
  </si>
  <si>
    <t>****Czechoslavakia and Yugoslavia are listed for historical purposes only.  As of the 1993 report, grants are reported under the names of the successor states.</t>
  </si>
  <si>
    <t>Multicountry****</t>
  </si>
  <si>
    <t>Serbia and Montenegro</t>
  </si>
  <si>
    <t>Scholars**</t>
  </si>
  <si>
    <t>** This number includes both research and lecturing scholars</t>
  </si>
  <si>
    <t>*** This number includes both research and lecturing scholars.</t>
  </si>
  <si>
    <t>**** This number includes both research and lecturing scholars.</t>
  </si>
  <si>
    <t>Teacher  Exchange or Seminars</t>
  </si>
  <si>
    <t>Scholars****</t>
  </si>
  <si>
    <t xml:space="preserve">**** This number includes both research and lecturing scholars. </t>
  </si>
  <si>
    <t xml:space="preserve"> Scholars******</t>
  </si>
  <si>
    <t>Scholars******</t>
  </si>
  <si>
    <t xml:space="preserve">****** This number includes both research and lecturing scholars. </t>
  </si>
  <si>
    <t xml:space="preserve"> Scholars****</t>
  </si>
  <si>
    <t>Afghanistan****</t>
  </si>
  <si>
    <t>Pakistan ****</t>
  </si>
  <si>
    <t xml:space="preserve">****  Afghanistan and Pakistan receive support through the Economic Support Fund (ESF) and the Overseas Contingency Operations (OCO). A breakdown of grantee numbers supported by these two streams of funding are not captured on this spreadsheet. </t>
  </si>
  <si>
    <t xml:space="preserve"> Scholars*****</t>
  </si>
  <si>
    <t>Scholars*****</t>
  </si>
  <si>
    <t xml:space="preserve">***** This number includes both research and lecturing scholars. </t>
  </si>
  <si>
    <t xml:space="preserve"> Scholars***</t>
  </si>
  <si>
    <t>Scholars***</t>
  </si>
  <si>
    <t>Tanzania, United Republic</t>
  </si>
  <si>
    <t xml:space="preserve">Total U .S. </t>
  </si>
  <si>
    <t xml:space="preserve">****  Afghanistan and Pakistan receive support through the Economic Support Fund (ESF) and the Overseas Contingency Operations (OCO). A breakdown of grantee numbers supported by these two streams of funding is not captured on this spreadsheet. </t>
  </si>
  <si>
    <t>Anguila</t>
  </si>
  <si>
    <t>Guinea  Bissau</t>
  </si>
  <si>
    <t xml:space="preserve">Guinea Bissau </t>
  </si>
  <si>
    <t>Taiwan***</t>
  </si>
  <si>
    <t>Hong Kong**</t>
  </si>
  <si>
    <t>West Bank &amp; Gaza Strip</t>
  </si>
  <si>
    <t>Netherland Antilles</t>
  </si>
  <si>
    <r>
      <t>AF</t>
    </r>
    <r>
      <rPr>
        <sz val="11"/>
        <rFont val="Arial"/>
        <family val="2"/>
      </rPr>
      <t xml:space="preserve">-Africa;     </t>
    </r>
    <r>
      <rPr>
        <b/>
        <sz val="11"/>
        <rFont val="Arial"/>
        <family val="2"/>
      </rPr>
      <t>EAP</t>
    </r>
    <r>
      <rPr>
        <sz val="11"/>
        <rFont val="Arial"/>
        <family val="2"/>
      </rPr>
      <t xml:space="preserve">-East Asia Pacific;     </t>
    </r>
    <r>
      <rPr>
        <b/>
        <sz val="11"/>
        <rFont val="Arial"/>
        <family val="2"/>
      </rPr>
      <t>EUR</t>
    </r>
    <r>
      <rPr>
        <sz val="11"/>
        <rFont val="Arial"/>
        <family val="2"/>
      </rPr>
      <t xml:space="preserve">-Europe;     </t>
    </r>
    <r>
      <rPr>
        <b/>
        <sz val="11"/>
        <rFont val="Arial"/>
        <family val="2"/>
      </rPr>
      <t>NEA</t>
    </r>
    <r>
      <rPr>
        <sz val="11"/>
        <rFont val="Arial"/>
        <family val="2"/>
      </rPr>
      <t xml:space="preserve">-Near East;     </t>
    </r>
    <r>
      <rPr>
        <b/>
        <sz val="11"/>
        <rFont val="Arial"/>
        <family val="2"/>
      </rPr>
      <t>SCA</t>
    </r>
    <r>
      <rPr>
        <sz val="11"/>
        <rFont val="Arial"/>
        <family val="2"/>
      </rPr>
      <t xml:space="preserve">-South and Central Asia;     </t>
    </r>
    <r>
      <rPr>
        <b/>
        <sz val="11"/>
        <rFont val="Arial"/>
        <family val="2"/>
      </rPr>
      <t>WHA</t>
    </r>
    <r>
      <rPr>
        <sz val="11"/>
        <rFont val="Arial"/>
        <family val="2"/>
      </rPr>
      <t>-Western Hemisphere</t>
    </r>
  </si>
  <si>
    <t>** This number includes both research and lecturing scholars.</t>
  </si>
  <si>
    <t>EUROPE AND EURASIA</t>
  </si>
  <si>
    <r>
      <t>***</t>
    </r>
    <r>
      <rPr>
        <sz val="11"/>
        <rFont val="Arial"/>
        <family val="2"/>
      </rPr>
      <t>Includes multicountry figures formerly reported under the heading Eurasia.</t>
    </r>
  </si>
  <si>
    <t>NEAR EAST ASIA</t>
  </si>
  <si>
    <t>NEAR EAST ASIA - HISTORICAL TOTALS</t>
  </si>
  <si>
    <t>FFSB</t>
  </si>
  <si>
    <t>Grants reported are those awarded to individuals under the oversight of the FFSB.</t>
  </si>
  <si>
    <t xml:space="preserve">Malaysia </t>
  </si>
  <si>
    <t>MultiCountry</t>
  </si>
  <si>
    <t>Grenada</t>
  </si>
  <si>
    <t>Samoa</t>
  </si>
  <si>
    <t>GRANTS TO U.S. CITIZENS ACADEMIC YEAR 2013</t>
  </si>
  <si>
    <t>GRANTS TO FOREIGN NATIONALS ACADEMIC YEAR 2013</t>
  </si>
  <si>
    <t>Grants to Foreign Nationals Historical Total 1949-2013</t>
  </si>
  <si>
    <t>Grants to U.S. Citizens  Historical Total 1949-2013</t>
  </si>
  <si>
    <t>Multicountry***</t>
  </si>
</sst>
</file>

<file path=xl/styles.xml><?xml version="1.0" encoding="utf-8"?>
<styleSheet xmlns="http://schemas.openxmlformats.org/spreadsheetml/2006/main" xmlns:mc="http://schemas.openxmlformats.org/markup-compatibility/2006" xmlns:x14ac="http://schemas.microsoft.com/office/spreadsheetml/2009/9/ac" mc:Ignorable="x14ac">
  <fonts count="44">
    <font>
      <sz val="11"/>
      <color theme="1"/>
      <name val="Calibri"/>
      <family val="2"/>
      <scheme val="minor"/>
    </font>
    <font>
      <b/>
      <sz val="14"/>
      <color indexed="42"/>
      <name val="Arial"/>
      <family val="2"/>
    </font>
    <font>
      <b/>
      <sz val="11"/>
      <name val="Arial"/>
      <family val="2"/>
    </font>
    <font>
      <b/>
      <sz val="10"/>
      <name val="Arial"/>
      <family val="2"/>
    </font>
    <font>
      <b/>
      <sz val="9"/>
      <name val="Arial"/>
      <family val="2"/>
    </font>
    <font>
      <sz val="6"/>
      <name val="Arial"/>
      <family val="2"/>
    </font>
    <font>
      <sz val="8"/>
      <name val="Arial"/>
      <family val="2"/>
    </font>
    <font>
      <b/>
      <sz val="8"/>
      <color indexed="21"/>
      <name val="Arial"/>
      <family val="2"/>
    </font>
    <font>
      <b/>
      <sz val="6"/>
      <name val="Arial"/>
      <family val="2"/>
    </font>
    <font>
      <b/>
      <sz val="8"/>
      <name val="Arial"/>
      <family val="2"/>
    </font>
    <font>
      <sz val="11"/>
      <name val="Arial"/>
      <family val="2"/>
    </font>
    <font>
      <sz val="11"/>
      <name val="SWISS"/>
    </font>
    <font>
      <sz val="6"/>
      <name val="SWISS"/>
    </font>
    <font>
      <b/>
      <i/>
      <sz val="12"/>
      <color indexed="56"/>
      <name val="Arial"/>
      <family val="2"/>
    </font>
    <font>
      <b/>
      <sz val="12"/>
      <color indexed="56"/>
      <name val="Arial"/>
      <family val="2"/>
    </font>
    <font>
      <sz val="12"/>
      <name val="Arial"/>
      <family val="2"/>
    </font>
    <font>
      <sz val="8"/>
      <color indexed="12"/>
      <name val="Arial"/>
      <family val="2"/>
    </font>
    <font>
      <b/>
      <sz val="24"/>
      <color indexed="56"/>
      <name val="Arial"/>
      <family val="2"/>
    </font>
    <font>
      <sz val="11"/>
      <color indexed="12"/>
      <name val="Arial"/>
      <family val="2"/>
    </font>
    <font>
      <b/>
      <sz val="11"/>
      <color indexed="56"/>
      <name val="Arial"/>
      <family val="2"/>
    </font>
    <font>
      <b/>
      <i/>
      <sz val="11"/>
      <color indexed="56"/>
      <name val="Arial"/>
      <family val="2"/>
    </font>
    <font>
      <sz val="11"/>
      <name val="Calibri"/>
      <family val="2"/>
      <scheme val="minor"/>
    </font>
    <font>
      <sz val="11"/>
      <color theme="0" tint="-0.499984740745262"/>
      <name val="Calibri"/>
      <family val="2"/>
      <scheme val="minor"/>
    </font>
    <font>
      <sz val="8"/>
      <color theme="1"/>
      <name val="Calibri"/>
      <family val="2"/>
      <scheme val="minor"/>
    </font>
    <font>
      <b/>
      <sz val="24"/>
      <color theme="3" tint="0.79998168889431442"/>
      <name val="Arial"/>
      <family val="2"/>
    </font>
    <font>
      <sz val="11"/>
      <color theme="1"/>
      <name val="Calibri"/>
      <family val="2"/>
      <scheme val="minor"/>
    </font>
    <font>
      <b/>
      <sz val="11"/>
      <color theme="1"/>
      <name val="Calibri"/>
      <family val="2"/>
      <scheme val="minor"/>
    </font>
    <font>
      <sz val="11"/>
      <color theme="1"/>
      <name val="Arial"/>
      <family val="2"/>
    </font>
    <font>
      <b/>
      <sz val="11"/>
      <color theme="1"/>
      <name val="Arial"/>
      <family val="2"/>
    </font>
    <font>
      <b/>
      <sz val="16"/>
      <name val="Arial"/>
      <family val="2"/>
    </font>
    <font>
      <b/>
      <sz val="22"/>
      <color theme="1"/>
      <name val="Arial"/>
      <family val="2"/>
    </font>
    <font>
      <b/>
      <sz val="16"/>
      <color theme="1"/>
      <name val="Arial"/>
      <family val="2"/>
    </font>
    <font>
      <b/>
      <sz val="22"/>
      <name val="Arial"/>
      <family val="2"/>
    </font>
    <font>
      <b/>
      <sz val="11"/>
      <color indexed="21"/>
      <name val="Arial"/>
      <family val="2"/>
    </font>
    <font>
      <b/>
      <sz val="11"/>
      <color theme="8" tint="-0.249977111117893"/>
      <name val="Arial"/>
      <family val="2"/>
    </font>
    <font>
      <sz val="11"/>
      <color theme="0" tint="-0.499984740745262"/>
      <name val="Arial"/>
      <family val="2"/>
    </font>
    <font>
      <sz val="16"/>
      <color theme="1"/>
      <name val="Arial"/>
      <family val="2"/>
    </font>
    <font>
      <sz val="22"/>
      <color theme="1"/>
      <name val="Arial"/>
      <family val="2"/>
    </font>
    <font>
      <sz val="16"/>
      <name val="Arial"/>
      <family val="2"/>
    </font>
    <font>
      <sz val="22"/>
      <name val="Arial"/>
      <family val="2"/>
    </font>
    <font>
      <sz val="7"/>
      <name val="Arial"/>
      <family val="2"/>
    </font>
    <font>
      <b/>
      <sz val="7"/>
      <name val="Arial"/>
      <family val="2"/>
    </font>
    <font>
      <b/>
      <sz val="11"/>
      <color theme="1"/>
      <name val="Arial"/>
    </font>
    <font>
      <sz val="11"/>
      <color theme="1"/>
      <name val="Arial"/>
    </font>
  </fonts>
  <fills count="18">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theme="0"/>
        <bgColor indexed="64"/>
      </patternFill>
    </fill>
    <fill>
      <patternFill patternType="solid">
        <fgColor theme="4" tint="0.79998168889431442"/>
        <bgColor indexed="65"/>
      </patternFill>
    </fill>
    <fill>
      <patternFill patternType="solid">
        <fgColor rgb="FFFFFF00"/>
        <bgColor indexed="6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7" tint="0.79998168889431442"/>
        <bgColor indexed="65"/>
      </patternFill>
    </fill>
    <fill>
      <patternFill patternType="solid">
        <fgColor theme="7" tint="0.59999389629810485"/>
        <bgColor indexed="65"/>
      </patternFill>
    </fill>
    <fill>
      <patternFill patternType="solid">
        <fgColor theme="0"/>
        <bgColor indexed="9"/>
      </patternFill>
    </fill>
    <fill>
      <patternFill patternType="solid">
        <fgColor theme="7" tint="0.59999389629810485"/>
        <bgColor indexed="64"/>
      </patternFill>
    </fill>
    <fill>
      <patternFill patternType="solid">
        <fgColor theme="4" tint="0.59999389629810485"/>
        <bgColor indexed="64"/>
      </patternFill>
    </fill>
    <fill>
      <patternFill patternType="solid">
        <fgColor theme="4" tint="0.79998168889431442"/>
        <bgColor theme="4" tint="0.59999389629810485"/>
      </patternFill>
    </fill>
    <fill>
      <patternFill patternType="solid">
        <fgColor theme="7" tint="0.79998168889431442"/>
        <bgColor indexed="64"/>
      </patternFill>
    </fill>
    <fill>
      <patternFill patternType="solid">
        <fgColor theme="5" tint="0.39997558519241921"/>
        <bgColor indexed="64"/>
      </patternFill>
    </fill>
    <fill>
      <patternFill patternType="solid">
        <fgColor theme="9" tint="0.39997558519241921"/>
        <bgColor indexed="64"/>
      </patternFill>
    </fill>
  </fills>
  <borders count="105">
    <border>
      <left/>
      <right/>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style="double">
        <color indexed="8"/>
      </right>
      <top/>
      <bottom/>
      <diagonal/>
    </border>
    <border>
      <left style="thin">
        <color indexed="8"/>
      </left>
      <right/>
      <top/>
      <bottom/>
      <diagonal/>
    </border>
    <border>
      <left style="thin">
        <color indexed="8"/>
      </left>
      <right style="double">
        <color indexed="8"/>
      </right>
      <top/>
      <bottom style="thin">
        <color indexed="8"/>
      </bottom>
      <diagonal/>
    </border>
    <border>
      <left style="thin">
        <color indexed="8"/>
      </left>
      <right style="double">
        <color indexed="8"/>
      </right>
      <top style="thin">
        <color indexed="8"/>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style="thin">
        <color indexed="64"/>
      </left>
      <right style="thin">
        <color indexed="8"/>
      </right>
      <top/>
      <bottom/>
      <diagonal/>
    </border>
    <border>
      <left style="thin">
        <color indexed="8"/>
      </left>
      <right style="thin">
        <color indexed="8"/>
      </right>
      <top style="thin">
        <color indexed="8"/>
      </top>
      <bottom style="thin">
        <color indexed="64"/>
      </bottom>
      <diagonal/>
    </border>
    <border>
      <left style="thin">
        <color indexed="8"/>
      </left>
      <right style="thin">
        <color indexed="64"/>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theme="0" tint="-0.249977111117893"/>
      </bottom>
      <diagonal/>
    </border>
    <border>
      <left style="thin">
        <color theme="0" tint="-0.249977111117893"/>
      </left>
      <right/>
      <top/>
      <bottom/>
      <diagonal/>
    </border>
    <border>
      <left style="thin">
        <color indexed="64"/>
      </left>
      <right/>
      <top style="medium">
        <color indexed="64"/>
      </top>
      <bottom/>
      <diagonal/>
    </border>
    <border>
      <left/>
      <right/>
      <top/>
      <bottom style="thin">
        <color theme="0" tint="-0.14999847407452621"/>
      </bottom>
      <diagonal/>
    </border>
    <border>
      <left style="thin">
        <color indexed="64"/>
      </left>
      <right/>
      <top/>
      <bottom style="thin">
        <color theme="0" tint="-0.14999847407452621"/>
      </bottom>
      <diagonal/>
    </border>
    <border>
      <left style="thin">
        <color theme="0" tint="-0.14999847407452621"/>
      </left>
      <right style="thin">
        <color theme="0" tint="-0.14999847407452621"/>
      </right>
      <top style="thin">
        <color theme="0" tint="-0.249977111117893"/>
      </top>
      <bottom style="thin">
        <color indexed="64"/>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top/>
      <bottom style="thin">
        <color theme="0" tint="-0.14999847407452621"/>
      </bottom>
      <diagonal/>
    </border>
    <border>
      <left style="thin">
        <color indexed="8"/>
      </left>
      <right style="thin">
        <color indexed="8"/>
      </right>
      <top/>
      <bottom style="thin">
        <color indexed="64"/>
      </bottom>
      <diagonal/>
    </border>
    <border>
      <left/>
      <right style="thin">
        <color indexed="8"/>
      </right>
      <top/>
      <bottom style="thin">
        <color indexed="64"/>
      </bottom>
      <diagonal/>
    </border>
    <border>
      <left style="thin">
        <color indexed="8"/>
      </left>
      <right/>
      <top/>
      <bottom style="thin">
        <color indexed="64"/>
      </bottom>
      <diagonal/>
    </border>
    <border>
      <left style="thin">
        <color indexed="64"/>
      </left>
      <right style="thin">
        <color indexed="64"/>
      </right>
      <top/>
      <bottom/>
      <diagonal/>
    </border>
    <border>
      <left style="thin">
        <color indexed="64"/>
      </left>
      <right style="thin">
        <color indexed="8"/>
      </right>
      <top/>
      <bottom style="thin">
        <color indexed="64"/>
      </bottom>
      <diagonal/>
    </border>
    <border>
      <left style="thin">
        <color indexed="8"/>
      </left>
      <right style="thin">
        <color indexed="64"/>
      </right>
      <top/>
      <bottom style="thin">
        <color indexed="64"/>
      </bottom>
      <diagonal/>
    </border>
    <border>
      <left style="thin">
        <color theme="7" tint="0.39997558519241921"/>
      </left>
      <right/>
      <top/>
      <bottom/>
      <diagonal/>
    </border>
    <border>
      <left/>
      <right/>
      <top/>
      <bottom style="thin">
        <color theme="7" tint="0.39997558519241921"/>
      </bottom>
      <diagonal/>
    </border>
    <border>
      <left style="thin">
        <color theme="7" tint="0.39997558519241921"/>
      </left>
      <right/>
      <top style="thin">
        <color theme="7" tint="0.39997558519241921"/>
      </top>
      <bottom/>
      <diagonal/>
    </border>
    <border>
      <left/>
      <right/>
      <top style="thin">
        <color theme="7" tint="0.39997558519241921"/>
      </top>
      <bottom/>
      <diagonal/>
    </border>
    <border>
      <left/>
      <right style="thin">
        <color indexed="64"/>
      </right>
      <top style="thin">
        <color theme="7" tint="0.39997558519241921"/>
      </top>
      <bottom/>
      <diagonal/>
    </border>
    <border>
      <left/>
      <right style="thin">
        <color indexed="64"/>
      </right>
      <top/>
      <bottom style="thin">
        <color theme="7" tint="0.39997558519241921"/>
      </bottom>
      <diagonal/>
    </border>
    <border>
      <left/>
      <right style="thin">
        <color theme="7" tint="0.39997558519241921"/>
      </right>
      <top style="thin">
        <color theme="7" tint="0.39997558519241921"/>
      </top>
      <bottom/>
      <diagonal/>
    </border>
    <border>
      <left/>
      <right style="thin">
        <color theme="7" tint="0.39997558519241921"/>
      </right>
      <top/>
      <bottom/>
      <diagonal/>
    </border>
    <border>
      <left style="thin">
        <color theme="7" tint="0.39997558519241921"/>
      </left>
      <right style="thin">
        <color theme="7" tint="0.39997558519241921"/>
      </right>
      <top style="thin">
        <color theme="7" tint="0.39997558519241921"/>
      </top>
      <bottom/>
      <diagonal/>
    </border>
    <border>
      <left style="thin">
        <color theme="7" tint="0.39997558519241921"/>
      </left>
      <right style="thin">
        <color theme="7" tint="0.39997558519241921"/>
      </right>
      <top/>
      <bottom/>
      <diagonal/>
    </border>
    <border>
      <left style="thin">
        <color indexed="64"/>
      </left>
      <right/>
      <top/>
      <bottom style="thin">
        <color theme="7" tint="0.39997558519241921"/>
      </bottom>
      <diagonal/>
    </border>
    <border>
      <left style="thin">
        <color indexed="64"/>
      </left>
      <right style="thin">
        <color theme="7" tint="0.39997558519241921"/>
      </right>
      <top style="thin">
        <color theme="7" tint="0.39997558519241921"/>
      </top>
      <bottom/>
      <diagonal/>
    </border>
    <border>
      <left style="thin">
        <color indexed="64"/>
      </left>
      <right style="thin">
        <color theme="7" tint="0.39997558519241921"/>
      </right>
      <top/>
      <bottom/>
      <diagonal/>
    </border>
    <border>
      <left/>
      <right style="thin">
        <color theme="7" tint="0.39997558519241921"/>
      </right>
      <top style="thin">
        <color indexed="64"/>
      </top>
      <bottom style="thin">
        <color indexed="64"/>
      </bottom>
      <diagonal/>
    </border>
    <border>
      <left style="thin">
        <color theme="7" tint="0.39997558519241921"/>
      </left>
      <right style="thin">
        <color theme="7" tint="0.39997558519241921"/>
      </right>
      <top style="thin">
        <color indexed="64"/>
      </top>
      <bottom style="thin">
        <color indexed="64"/>
      </bottom>
      <diagonal/>
    </border>
    <border>
      <left style="thin">
        <color theme="7" tint="0.39997558519241921"/>
      </left>
      <right/>
      <top style="thin">
        <color indexed="64"/>
      </top>
      <bottom style="thin">
        <color indexed="64"/>
      </bottom>
      <diagonal/>
    </border>
    <border>
      <left style="thin">
        <color indexed="64"/>
      </left>
      <right style="thin">
        <color theme="7" tint="0.39997558519241921"/>
      </right>
      <top style="thin">
        <color indexed="64"/>
      </top>
      <bottom style="thin">
        <color indexed="64"/>
      </bottom>
      <diagonal/>
    </border>
    <border>
      <left style="thin">
        <color theme="4" tint="0.39997558519241921"/>
      </left>
      <right style="thin">
        <color indexed="64"/>
      </right>
      <top style="thin">
        <color indexed="64"/>
      </top>
      <bottom style="thin">
        <color indexed="64"/>
      </bottom>
      <diagonal/>
    </border>
    <border>
      <left style="thin">
        <color theme="4" tint="0.39997558519241921"/>
      </left>
      <right style="thin">
        <color theme="4" tint="0.39997558519241921"/>
      </right>
      <top style="thin">
        <color indexed="64"/>
      </top>
      <bottom style="thin">
        <color indexed="64"/>
      </bottom>
      <diagonal/>
    </border>
    <border>
      <left style="thin">
        <color theme="4" tint="0.39997558519241921"/>
      </left>
      <right/>
      <top style="thin">
        <color indexed="64"/>
      </top>
      <bottom style="thin">
        <color indexed="64"/>
      </bottom>
      <diagonal/>
    </border>
    <border>
      <left style="thin">
        <color indexed="64"/>
      </left>
      <right style="thin">
        <color theme="4" tint="0.39997558519241921"/>
      </right>
      <top style="thin">
        <color indexed="64"/>
      </top>
      <bottom style="thin">
        <color indexed="64"/>
      </bottom>
      <diagonal/>
    </border>
    <border>
      <left style="thin">
        <color theme="7" tint="0.39997558519241921"/>
      </left>
      <right style="thin">
        <color indexed="64"/>
      </right>
      <top/>
      <bottom/>
      <diagonal/>
    </border>
    <border>
      <left style="thin">
        <color theme="7" tint="0.39997558519241921"/>
      </left>
      <right style="thin">
        <color indexed="64"/>
      </right>
      <top style="thin">
        <color indexed="64"/>
      </top>
      <bottom style="thin">
        <color indexed="64"/>
      </bottom>
      <diagonal/>
    </border>
    <border>
      <left/>
      <right style="thin">
        <color theme="3" tint="0.59999389629810485"/>
      </right>
      <top style="thin">
        <color indexed="64"/>
      </top>
      <bottom style="thin">
        <color indexed="64"/>
      </bottom>
      <diagonal/>
    </border>
    <border>
      <left style="thin">
        <color theme="3" tint="0.59999389629810485"/>
      </left>
      <right style="thin">
        <color theme="3" tint="0.59999389629810485"/>
      </right>
      <top style="thin">
        <color indexed="64"/>
      </top>
      <bottom style="thin">
        <color indexed="64"/>
      </bottom>
      <diagonal/>
    </border>
    <border>
      <left style="thin">
        <color indexed="64"/>
      </left>
      <right style="thin">
        <color theme="3" tint="0.59999389629810485"/>
      </right>
      <top style="thin">
        <color indexed="64"/>
      </top>
      <bottom style="thin">
        <color indexed="64"/>
      </bottom>
      <diagonal/>
    </border>
    <border>
      <left style="thin">
        <color indexed="64"/>
      </left>
      <right style="thin">
        <color indexed="64"/>
      </right>
      <top style="medium">
        <color indexed="64"/>
      </top>
      <bottom/>
      <diagonal/>
    </border>
    <border>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style="thin">
        <color indexed="64"/>
      </left>
      <right style="thin">
        <color indexed="8"/>
      </right>
      <top style="medium">
        <color indexed="64"/>
      </top>
      <bottom/>
      <diagonal/>
    </border>
    <border>
      <left style="thin">
        <color indexed="8"/>
      </left>
      <right style="thin">
        <color indexed="64"/>
      </right>
      <top style="medium">
        <color indexed="64"/>
      </top>
      <bottom/>
      <diagonal/>
    </border>
    <border>
      <left style="thin">
        <color indexed="64"/>
      </left>
      <right style="thin">
        <color indexed="8"/>
      </right>
      <top style="thin">
        <color indexed="8"/>
      </top>
      <bottom/>
      <diagonal/>
    </border>
    <border>
      <left style="thin">
        <color indexed="64"/>
      </left>
      <right style="thin">
        <color theme="4" tint="0.39997558519241921"/>
      </right>
      <top style="thin">
        <color theme="4" tint="0.39997558519241921"/>
      </top>
      <bottom/>
      <diagonal/>
    </border>
    <border>
      <left style="thin">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double">
        <color indexed="8"/>
      </right>
      <top/>
      <bottom style="medium">
        <color indexed="64"/>
      </bottom>
      <diagonal/>
    </border>
    <border>
      <left/>
      <right style="thin">
        <color indexed="64"/>
      </right>
      <top/>
      <bottom style="thin">
        <color indexed="8"/>
      </bottom>
      <diagonal/>
    </border>
    <border>
      <left style="double">
        <color indexed="8"/>
      </left>
      <right style="thin">
        <color indexed="64"/>
      </right>
      <top style="thin">
        <color indexed="8"/>
      </top>
      <bottom/>
      <diagonal/>
    </border>
    <border>
      <left style="double">
        <color indexed="8"/>
      </left>
      <right style="thin">
        <color indexed="64"/>
      </right>
      <top/>
      <bottom/>
      <diagonal/>
    </border>
    <border>
      <left style="double">
        <color indexed="8"/>
      </left>
      <right style="thin">
        <color indexed="64"/>
      </right>
      <top/>
      <bottom style="medium">
        <color indexed="64"/>
      </bottom>
      <diagonal/>
    </border>
    <border>
      <left/>
      <right style="thin">
        <color theme="4" tint="0.39997558519241921"/>
      </right>
      <top style="thin">
        <color theme="4" tint="0.39997558519241921"/>
      </top>
      <bottom/>
      <diagonal/>
    </border>
    <border>
      <left/>
      <right style="thin">
        <color indexed="64"/>
      </right>
      <top style="thin">
        <color theme="4" tint="0.39997558519241921"/>
      </top>
      <bottom/>
      <diagonal/>
    </border>
    <border>
      <left style="thin">
        <color indexed="8"/>
      </left>
      <right/>
      <top style="thin">
        <color indexed="8"/>
      </top>
      <bottom/>
      <diagonal/>
    </border>
    <border>
      <left style="thin">
        <color indexed="8"/>
      </left>
      <right/>
      <top/>
      <bottom style="medium">
        <color indexed="64"/>
      </bottom>
      <diagonal/>
    </border>
    <border>
      <left/>
      <right/>
      <top style="thin">
        <color theme="4" tint="0.39997558519241921"/>
      </top>
      <bottom/>
      <diagonal/>
    </border>
    <border>
      <left style="thin">
        <color indexed="64"/>
      </left>
      <right/>
      <top/>
      <bottom style="thin">
        <color indexed="8"/>
      </bottom>
      <diagonal/>
    </border>
    <border>
      <left style="thin">
        <color indexed="8"/>
      </left>
      <right/>
      <top/>
      <bottom style="thin">
        <color indexed="8"/>
      </bottom>
      <diagonal/>
    </border>
    <border>
      <left style="thin">
        <color indexed="64"/>
      </left>
      <right style="thin">
        <color indexed="8"/>
      </right>
      <top/>
      <bottom style="thin">
        <color indexed="8"/>
      </bottom>
      <diagonal/>
    </border>
    <border>
      <left style="double">
        <color indexed="8"/>
      </left>
      <right style="thin">
        <color indexed="64"/>
      </right>
      <top/>
      <bottom style="thin">
        <color indexed="8"/>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theme="4" tint="0.39997558519241921"/>
      </left>
      <right style="thin">
        <color theme="4" tint="0.39997558519241921"/>
      </right>
      <top style="thin">
        <color indexed="8"/>
      </top>
      <bottom style="medium">
        <color indexed="64"/>
      </bottom>
      <diagonal/>
    </border>
    <border>
      <left style="thin">
        <color theme="4" tint="0.39997558519241921"/>
      </left>
      <right style="thin">
        <color indexed="64"/>
      </right>
      <top style="thin">
        <color indexed="8"/>
      </top>
      <bottom style="medium">
        <color indexed="64"/>
      </bottom>
      <diagonal/>
    </border>
    <border>
      <left/>
      <right style="thin">
        <color theme="4" tint="0.39997558519241921"/>
      </right>
      <top style="thin">
        <color indexed="8"/>
      </top>
      <bottom style="medium">
        <color indexed="64"/>
      </bottom>
      <diagonal/>
    </border>
    <border>
      <left/>
      <right/>
      <top style="thin">
        <color indexed="64"/>
      </top>
      <bottom style="medium">
        <color indexed="64"/>
      </bottom>
      <diagonal/>
    </border>
  </borders>
  <cellStyleXfs count="4">
    <xf numFmtId="0" fontId="0" fillId="0" borderId="0"/>
    <xf numFmtId="0" fontId="25" fillId="5"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cellStyleXfs>
  <cellXfs count="502">
    <xf numFmtId="0" fontId="0" fillId="0" borderId="0" xfId="0"/>
    <xf numFmtId="0" fontId="3"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center"/>
      <protection locked="0"/>
    </xf>
    <xf numFmtId="0" fontId="7" fillId="0" borderId="0" xfId="0" applyFont="1" applyFill="1" applyBorder="1" applyAlignment="1" applyProtection="1">
      <alignment horizontal="center"/>
    </xf>
    <xf numFmtId="0" fontId="8" fillId="0" borderId="0" xfId="0" applyFont="1" applyFill="1" applyBorder="1" applyAlignment="1" applyProtection="1">
      <alignment horizontal="center"/>
      <protection locked="0"/>
    </xf>
    <xf numFmtId="0" fontId="10" fillId="0" borderId="0" xfId="0" applyFont="1" applyAlignment="1" applyProtection="1">
      <protection locked="0"/>
    </xf>
    <xf numFmtId="0" fontId="11" fillId="0" borderId="0" xfId="0" applyFont="1" applyProtection="1">
      <protection locked="0"/>
    </xf>
    <xf numFmtId="0" fontId="12" fillId="0" borderId="0" xfId="0" applyFont="1" applyProtection="1">
      <protection locked="0"/>
    </xf>
    <xf numFmtId="0" fontId="6" fillId="0" borderId="0" xfId="0" applyFont="1" applyAlignment="1" applyProtection="1">
      <protection locked="0"/>
    </xf>
    <xf numFmtId="0" fontId="6" fillId="0" borderId="0" xfId="0" applyFont="1" applyFill="1" applyBorder="1" applyAlignment="1" applyProtection="1">
      <alignment horizontal="center" vertical="center"/>
      <protection locked="0"/>
    </xf>
    <xf numFmtId="0" fontId="6" fillId="0" borderId="0" xfId="0" applyFont="1" applyFill="1" applyBorder="1" applyAlignment="1" applyProtection="1">
      <alignment vertical="center"/>
      <protection locked="0"/>
    </xf>
    <xf numFmtId="0" fontId="6" fillId="0" borderId="0" xfId="0" applyFont="1" applyFill="1" applyBorder="1" applyAlignment="1" applyProtection="1">
      <alignment horizontal="left" vertical="center"/>
      <protection locked="0"/>
    </xf>
    <xf numFmtId="37" fontId="10" fillId="0" borderId="0" xfId="0" applyNumberFormat="1" applyFont="1" applyProtection="1">
      <protection locked="0"/>
    </xf>
    <xf numFmtId="37" fontId="6" fillId="0" borderId="0" xfId="0" applyNumberFormat="1" applyFont="1" applyFill="1" applyProtection="1">
      <protection locked="0"/>
    </xf>
    <xf numFmtId="37" fontId="10" fillId="0" borderId="0" xfId="0" applyNumberFormat="1" applyFont="1" applyFill="1" applyProtection="1">
      <protection locked="0"/>
    </xf>
    <xf numFmtId="37" fontId="5" fillId="0" borderId="0" xfId="0" applyNumberFormat="1" applyFont="1" applyFill="1" applyAlignment="1" applyProtection="1">
      <alignment vertical="center"/>
      <protection locked="0"/>
    </xf>
    <xf numFmtId="0" fontId="18" fillId="0" borderId="0" xfId="0" applyFont="1" applyProtection="1">
      <protection locked="0"/>
    </xf>
    <xf numFmtId="0" fontId="16" fillId="0" borderId="0" xfId="0" applyFont="1" applyProtection="1">
      <protection locked="0"/>
    </xf>
    <xf numFmtId="0" fontId="10" fillId="0" borderId="0" xfId="0" applyFont="1" applyProtection="1">
      <protection locked="0"/>
    </xf>
    <xf numFmtId="0" fontId="0" fillId="0" borderId="0" xfId="0" applyAlignment="1">
      <alignment horizontal="left"/>
    </xf>
    <xf numFmtId="0" fontId="0" fillId="0" borderId="0" xfId="0" applyAlignment="1"/>
    <xf numFmtId="0" fontId="1" fillId="0" borderId="0" xfId="0" applyFont="1" applyFill="1" applyBorder="1" applyAlignment="1" applyProtection="1">
      <alignment vertical="center"/>
      <protection locked="0"/>
    </xf>
    <xf numFmtId="0" fontId="0" fillId="0" borderId="0" xfId="0" applyFill="1" applyAlignment="1"/>
    <xf numFmtId="0" fontId="0" fillId="0" borderId="3" xfId="0" applyBorder="1"/>
    <xf numFmtId="0" fontId="14" fillId="0" borderId="0" xfId="0" applyFont="1" applyAlignment="1" applyProtection="1">
      <alignment vertical="center"/>
      <protection locked="0"/>
    </xf>
    <xf numFmtId="0" fontId="19" fillId="0" borderId="0" xfId="0" applyFont="1" applyAlignment="1" applyProtection="1">
      <alignment vertical="center"/>
      <protection locked="0"/>
    </xf>
    <xf numFmtId="0" fontId="10" fillId="0" borderId="0" xfId="0" applyFont="1" applyAlignment="1" applyProtection="1">
      <alignment vertical="center"/>
      <protection locked="0"/>
    </xf>
    <xf numFmtId="0" fontId="22" fillId="0" borderId="0" xfId="0" applyFont="1" applyBorder="1" applyAlignment="1">
      <alignment horizontal="center"/>
    </xf>
    <xf numFmtId="0" fontId="21" fillId="0" borderId="0" xfId="0" applyFont="1" applyProtection="1">
      <protection locked="0"/>
    </xf>
    <xf numFmtId="0" fontId="22" fillId="0" borderId="0" xfId="0" applyFont="1" applyAlignment="1" applyProtection="1">
      <alignment horizontal="center"/>
      <protection locked="0"/>
    </xf>
    <xf numFmtId="0" fontId="22" fillId="0" borderId="0" xfId="0" applyFont="1" applyAlignment="1">
      <alignment horizontal="center"/>
    </xf>
    <xf numFmtId="0" fontId="0" fillId="0" borderId="0" xfId="0" applyBorder="1"/>
    <xf numFmtId="0" fontId="23" fillId="0" borderId="0" xfId="0" applyFont="1"/>
    <xf numFmtId="0" fontId="17" fillId="0" borderId="0" xfId="0" applyFont="1" applyAlignment="1" applyProtection="1">
      <alignment vertical="top"/>
      <protection locked="0"/>
    </xf>
    <xf numFmtId="0" fontId="20" fillId="0" borderId="0" xfId="0" applyFont="1" applyAlignment="1" applyProtection="1">
      <alignment vertical="top"/>
      <protection locked="0"/>
    </xf>
    <xf numFmtId="0" fontId="17" fillId="0" borderId="0" xfId="0" applyFont="1" applyBorder="1" applyAlignment="1" applyProtection="1">
      <alignment vertical="top"/>
      <protection locked="0"/>
    </xf>
    <xf numFmtId="0" fontId="14" fillId="0" borderId="0" xfId="0" applyFont="1" applyFill="1" applyAlignment="1" applyProtection="1">
      <alignment vertical="top"/>
      <protection locked="0"/>
    </xf>
    <xf numFmtId="10" fontId="6" fillId="0" borderId="0" xfId="0" applyNumberFormat="1" applyFont="1" applyFill="1" applyBorder="1" applyAlignment="1" applyProtection="1">
      <alignment horizontal="center"/>
    </xf>
    <xf numFmtId="0" fontId="0" fillId="0" borderId="0" xfId="0" applyFill="1" applyBorder="1"/>
    <xf numFmtId="0" fontId="24" fillId="0" borderId="0" xfId="0" applyFont="1" applyAlignment="1" applyProtection="1">
      <alignment horizontal="center" vertical="center"/>
      <protection locked="0"/>
    </xf>
    <xf numFmtId="0" fontId="9" fillId="2" borderId="13" xfId="0" applyFont="1" applyFill="1" applyBorder="1" applyAlignment="1" applyProtection="1">
      <alignment horizontal="center" vertical="center" wrapText="1"/>
      <protection locked="0"/>
    </xf>
    <xf numFmtId="0" fontId="0" fillId="0" borderId="0" xfId="0"/>
    <xf numFmtId="0" fontId="0" fillId="0" borderId="0" xfId="0"/>
    <xf numFmtId="0" fontId="0" fillId="0" borderId="0" xfId="0"/>
    <xf numFmtId="0" fontId="19" fillId="0" borderId="0" xfId="0" applyFont="1" applyAlignment="1" applyProtection="1">
      <alignment horizontal="center" vertical="center"/>
      <protection locked="0"/>
    </xf>
    <xf numFmtId="0" fontId="0" fillId="0" borderId="0" xfId="0"/>
    <xf numFmtId="0" fontId="0" fillId="7" borderId="26" xfId="0" applyFont="1" applyFill="1" applyBorder="1"/>
    <xf numFmtId="0" fontId="0" fillId="4" borderId="0" xfId="0" applyFill="1"/>
    <xf numFmtId="0" fontId="0" fillId="0" borderId="0" xfId="0"/>
    <xf numFmtId="0" fontId="0" fillId="8" borderId="26" xfId="0" applyFont="1" applyFill="1" applyBorder="1"/>
    <xf numFmtId="0" fontId="13" fillId="0" borderId="0" xfId="0" applyFont="1" applyAlignment="1" applyProtection="1">
      <alignment horizontal="center" vertical="center"/>
      <protection locked="0"/>
    </xf>
    <xf numFmtId="0" fontId="17" fillId="0" borderId="0" xfId="0" applyFont="1" applyAlignment="1" applyProtection="1">
      <alignment horizontal="center" vertical="top" wrapText="1"/>
      <protection locked="0"/>
    </xf>
    <xf numFmtId="0" fontId="19" fillId="0" borderId="0" xfId="0" applyFont="1" applyAlignment="1" applyProtection="1">
      <alignment horizontal="center" vertical="center"/>
      <protection locked="0"/>
    </xf>
    <xf numFmtId="0" fontId="0" fillId="0" borderId="0" xfId="0"/>
    <xf numFmtId="0" fontId="0" fillId="8" borderId="26" xfId="0" applyNumberFormat="1" applyFont="1" applyFill="1" applyBorder="1"/>
    <xf numFmtId="0" fontId="0" fillId="7" borderId="26" xfId="0" applyNumberFormat="1" applyFont="1" applyFill="1" applyBorder="1"/>
    <xf numFmtId="0" fontId="0" fillId="6" borderId="26" xfId="0" applyNumberFormat="1" applyFont="1" applyFill="1" applyBorder="1"/>
    <xf numFmtId="0" fontId="9" fillId="11" borderId="8" xfId="0" applyFont="1" applyFill="1" applyBorder="1" applyAlignment="1" applyProtection="1">
      <alignment horizontal="center" vertical="center" wrapText="1"/>
      <protection locked="0"/>
    </xf>
    <xf numFmtId="0" fontId="0" fillId="0" borderId="0" xfId="0"/>
    <xf numFmtId="0" fontId="0" fillId="0" borderId="0" xfId="0" applyAlignment="1">
      <alignment horizontal="center" wrapText="1"/>
    </xf>
    <xf numFmtId="0" fontId="0" fillId="0" borderId="0" xfId="0" applyFont="1"/>
    <xf numFmtId="0" fontId="0" fillId="0" borderId="0" xfId="0" applyAlignment="1">
      <alignment wrapText="1"/>
    </xf>
    <xf numFmtId="0" fontId="6" fillId="0" borderId="0" xfId="0" applyFont="1" applyFill="1" applyBorder="1" applyAlignment="1" applyProtection="1">
      <alignment horizontal="center" vertical="center" wrapText="1"/>
      <protection locked="0"/>
    </xf>
    <xf numFmtId="0" fontId="6" fillId="0" borderId="0" xfId="0" applyFont="1" applyAlignment="1" applyProtection="1">
      <alignment wrapText="1"/>
      <protection locked="0"/>
    </xf>
    <xf numFmtId="0" fontId="16" fillId="0" borderId="0" xfId="0" applyFont="1" applyAlignment="1" applyProtection="1">
      <alignment wrapText="1"/>
      <protection locked="0"/>
    </xf>
    <xf numFmtId="0" fontId="18" fillId="0" borderId="0" xfId="0" applyFont="1" applyAlignment="1" applyProtection="1">
      <alignment wrapText="1"/>
      <protection locked="0"/>
    </xf>
    <xf numFmtId="0" fontId="4" fillId="0" borderId="0" xfId="0" applyFont="1" applyFill="1" applyBorder="1" applyAlignment="1" applyProtection="1">
      <alignment horizontal="center" vertical="center" wrapText="1"/>
      <protection locked="0"/>
    </xf>
    <xf numFmtId="9" fontId="0" fillId="0" borderId="0" xfId="0" applyNumberFormat="1"/>
    <xf numFmtId="0" fontId="9" fillId="2" borderId="12" xfId="0" applyFont="1" applyFill="1" applyBorder="1" applyAlignment="1" applyProtection="1">
      <alignment horizontal="center" vertical="center" wrapText="1"/>
      <protection locked="0"/>
    </xf>
    <xf numFmtId="0" fontId="9" fillId="2" borderId="7" xfId="0" applyFont="1" applyFill="1" applyBorder="1" applyAlignment="1" applyProtection="1">
      <alignment horizontal="center" vertical="center" wrapText="1"/>
      <protection locked="0"/>
    </xf>
    <xf numFmtId="0" fontId="9" fillId="2" borderId="8" xfId="0" applyFont="1" applyFill="1" applyBorder="1" applyAlignment="1" applyProtection="1">
      <alignment horizontal="center" vertical="center" wrapText="1"/>
      <protection locked="0"/>
    </xf>
    <xf numFmtId="0" fontId="0" fillId="0" borderId="32" xfId="0" applyBorder="1"/>
    <xf numFmtId="0" fontId="27" fillId="0" borderId="0" xfId="0" applyFont="1"/>
    <xf numFmtId="0" fontId="28" fillId="0" borderId="19" xfId="0" applyFont="1" applyBorder="1"/>
    <xf numFmtId="0" fontId="2" fillId="2" borderId="8"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10" fillId="0" borderId="24" xfId="0" applyFont="1" applyBorder="1" applyAlignment="1" applyProtection="1">
      <alignment horizontal="center" vertical="center"/>
      <protection locked="0"/>
    </xf>
    <xf numFmtId="0" fontId="28" fillId="0" borderId="0" xfId="0" applyFont="1" applyBorder="1"/>
    <xf numFmtId="0" fontId="27" fillId="0" borderId="0" xfId="0" applyFont="1" applyBorder="1"/>
    <xf numFmtId="0" fontId="27" fillId="0" borderId="3" xfId="0" applyFont="1" applyBorder="1"/>
    <xf numFmtId="0" fontId="25" fillId="5" borderId="0" xfId="1" applyBorder="1"/>
    <xf numFmtId="0" fontId="27" fillId="0" borderId="0" xfId="0" applyFont="1" applyBorder="1" applyAlignment="1">
      <alignment horizontal="right"/>
    </xf>
    <xf numFmtId="0" fontId="27" fillId="0" borderId="3" xfId="0" applyFont="1" applyBorder="1" applyAlignment="1">
      <alignment horizontal="right"/>
    </xf>
    <xf numFmtId="0" fontId="27" fillId="0" borderId="0" xfId="0" applyNumberFormat="1" applyFont="1" applyBorder="1" applyAlignment="1">
      <alignment horizontal="right"/>
    </xf>
    <xf numFmtId="0" fontId="0" fillId="0" borderId="19" xfId="0" applyBorder="1"/>
    <xf numFmtId="37" fontId="10" fillId="0" borderId="0" xfId="0" applyNumberFormat="1" applyFont="1" applyAlignment="1" applyProtection="1">
      <protection locked="0"/>
    </xf>
    <xf numFmtId="0" fontId="28" fillId="13" borderId="0" xfId="0" applyFont="1" applyFill="1" applyBorder="1"/>
    <xf numFmtId="0" fontId="28" fillId="0" borderId="0" xfId="0" applyFont="1" applyFill="1" applyBorder="1"/>
    <xf numFmtId="0" fontId="27" fillId="0" borderId="0" xfId="0" applyFont="1" applyFill="1" applyBorder="1"/>
    <xf numFmtId="0" fontId="28" fillId="0" borderId="19" xfId="0" applyFont="1" applyFill="1" applyBorder="1"/>
    <xf numFmtId="0" fontId="27" fillId="0" borderId="3" xfId="0" applyFont="1" applyFill="1" applyBorder="1"/>
    <xf numFmtId="37" fontId="10" fillId="12" borderId="28" xfId="0" applyNumberFormat="1" applyFont="1" applyFill="1" applyBorder="1" applyAlignment="1" applyProtection="1">
      <protection locked="0"/>
    </xf>
    <xf numFmtId="37" fontId="10" fillId="12" borderId="28" xfId="0" applyNumberFormat="1" applyFont="1" applyFill="1" applyBorder="1" applyProtection="1">
      <protection locked="0"/>
    </xf>
    <xf numFmtId="0" fontId="27" fillId="13" borderId="28" xfId="1" applyFont="1" applyFill="1" applyBorder="1" applyAlignment="1">
      <alignment horizontal="right"/>
    </xf>
    <xf numFmtId="0" fontId="27" fillId="13" borderId="29" xfId="1" applyFont="1" applyFill="1" applyBorder="1" applyAlignment="1">
      <alignment horizontal="right"/>
    </xf>
    <xf numFmtId="0" fontId="28" fillId="0" borderId="3"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5" xfId="0" applyFont="1" applyBorder="1" applyAlignment="1">
      <alignment horizontal="center" vertical="center" wrapText="1"/>
    </xf>
    <xf numFmtId="0" fontId="27" fillId="10" borderId="0" xfId="3" applyFont="1" applyBorder="1"/>
    <xf numFmtId="0" fontId="27" fillId="10" borderId="3" xfId="3" applyFont="1" applyBorder="1"/>
    <xf numFmtId="0" fontId="27" fillId="9" borderId="0" xfId="2" applyFont="1" applyBorder="1"/>
    <xf numFmtId="0" fontId="27" fillId="9" borderId="3" xfId="2" applyFont="1" applyBorder="1"/>
    <xf numFmtId="0" fontId="27" fillId="9" borderId="28" xfId="2" applyFont="1" applyBorder="1"/>
    <xf numFmtId="0" fontId="27" fillId="9" borderId="45" xfId="2" applyFont="1" applyBorder="1"/>
    <xf numFmtId="0" fontId="27" fillId="0" borderId="46" xfId="0" applyFont="1" applyBorder="1"/>
    <xf numFmtId="0" fontId="28" fillId="0" borderId="0" xfId="0" applyFont="1" applyBorder="1" applyAlignment="1">
      <alignment horizontal="right"/>
    </xf>
    <xf numFmtId="0" fontId="27" fillId="10" borderId="47" xfId="3" applyFont="1" applyBorder="1"/>
    <xf numFmtId="0" fontId="27" fillId="10" borderId="48" xfId="3" applyFont="1" applyBorder="1"/>
    <xf numFmtId="0" fontId="27" fillId="10" borderId="49" xfId="3" applyFont="1" applyBorder="1"/>
    <xf numFmtId="0" fontId="27" fillId="10" borderId="51" xfId="3" applyFont="1" applyBorder="1"/>
    <xf numFmtId="0" fontId="27" fillId="9" borderId="52" xfId="2" applyFont="1" applyBorder="1"/>
    <xf numFmtId="0" fontId="27" fillId="10" borderId="52" xfId="3" applyFont="1" applyBorder="1"/>
    <xf numFmtId="0" fontId="27" fillId="10" borderId="53" xfId="3" applyFont="1" applyBorder="1"/>
    <xf numFmtId="0" fontId="27" fillId="9" borderId="54" xfId="2" applyFont="1" applyBorder="1"/>
    <xf numFmtId="0" fontId="27" fillId="10" borderId="54" xfId="3" applyFont="1" applyBorder="1"/>
    <xf numFmtId="0" fontId="28" fillId="0" borderId="22" xfId="0" applyFont="1" applyBorder="1" applyAlignment="1">
      <alignment horizontal="center" vertical="center" wrapText="1"/>
    </xf>
    <xf numFmtId="0" fontId="28" fillId="0" borderId="55" xfId="0" applyFont="1" applyBorder="1"/>
    <xf numFmtId="0" fontId="28" fillId="10" borderId="56" xfId="3" applyFont="1" applyBorder="1"/>
    <xf numFmtId="0" fontId="28" fillId="9" borderId="57" xfId="2" applyFont="1" applyBorder="1"/>
    <xf numFmtId="0" fontId="28" fillId="10" borderId="57" xfId="3" applyFont="1" applyBorder="1"/>
    <xf numFmtId="0" fontId="27" fillId="9" borderId="58" xfId="2" applyFont="1" applyBorder="1"/>
    <xf numFmtId="0" fontId="27" fillId="9" borderId="59" xfId="2" applyFont="1" applyBorder="1"/>
    <xf numFmtId="0" fontId="27" fillId="9" borderId="60" xfId="2" applyFont="1" applyBorder="1"/>
    <xf numFmtId="0" fontId="28" fillId="9" borderId="61" xfId="2" applyFont="1" applyBorder="1"/>
    <xf numFmtId="0" fontId="28" fillId="14" borderId="63" xfId="0" applyFont="1" applyFill="1" applyBorder="1"/>
    <xf numFmtId="0" fontId="27" fillId="14" borderId="63" xfId="0" applyFont="1" applyFill="1" applyBorder="1"/>
    <xf numFmtId="0" fontId="27" fillId="14" borderId="64" xfId="0" applyFont="1" applyFill="1" applyBorder="1"/>
    <xf numFmtId="0" fontId="28" fillId="14" borderId="65" xfId="0" applyFont="1" applyFill="1" applyBorder="1"/>
    <xf numFmtId="0" fontId="27" fillId="14" borderId="62" xfId="0" applyFont="1" applyFill="1" applyBorder="1"/>
    <xf numFmtId="0" fontId="28" fillId="10" borderId="19" xfId="3" applyFont="1" applyBorder="1"/>
    <xf numFmtId="0" fontId="28" fillId="9" borderId="19" xfId="2" applyFont="1" applyBorder="1"/>
    <xf numFmtId="0" fontId="28" fillId="0" borderId="16" xfId="0" applyFont="1" applyBorder="1"/>
    <xf numFmtId="0" fontId="27" fillId="0" borderId="17" xfId="0" applyFont="1" applyBorder="1"/>
    <xf numFmtId="0" fontId="27" fillId="0" borderId="18" xfId="0" applyFont="1" applyBorder="1"/>
    <xf numFmtId="0" fontId="19" fillId="0" borderId="19" xfId="0" applyFont="1" applyFill="1" applyBorder="1" applyAlignment="1" applyProtection="1">
      <alignment horizontal="left"/>
      <protection locked="0"/>
    </xf>
    <xf numFmtId="0" fontId="33" fillId="0" borderId="22" xfId="0" applyFont="1" applyFill="1" applyBorder="1" applyAlignment="1" applyProtection="1">
      <alignment horizontal="left"/>
      <protection locked="0"/>
    </xf>
    <xf numFmtId="0" fontId="2" fillId="0" borderId="0" xfId="0" applyFont="1" applyAlignment="1">
      <alignment horizontal="left"/>
    </xf>
    <xf numFmtId="0" fontId="0" fillId="0" borderId="0" xfId="0" applyFont="1" applyAlignment="1">
      <alignment horizontal="left"/>
    </xf>
    <xf numFmtId="0" fontId="10" fillId="0" borderId="0" xfId="0" applyFont="1" applyFill="1" applyBorder="1" applyAlignment="1" applyProtection="1">
      <protection locked="0"/>
    </xf>
    <xf numFmtId="0" fontId="27" fillId="0" borderId="50" xfId="0" applyFont="1" applyBorder="1"/>
    <xf numFmtId="0" fontId="27" fillId="9" borderId="66" xfId="2" applyFont="1" applyBorder="1"/>
    <xf numFmtId="0" fontId="27" fillId="9" borderId="67" xfId="2" applyFont="1" applyBorder="1"/>
    <xf numFmtId="0" fontId="35" fillId="0" borderId="0" xfId="0" applyFont="1" applyBorder="1" applyAlignment="1">
      <alignment horizontal="center"/>
    </xf>
    <xf numFmtId="0" fontId="28" fillId="0" borderId="42" xfId="0" applyFont="1" applyBorder="1" applyAlignment="1">
      <alignment horizontal="center" vertical="center" wrapText="1"/>
    </xf>
    <xf numFmtId="0" fontId="28" fillId="13" borderId="68" xfId="1" applyFont="1" applyFill="1" applyBorder="1" applyAlignment="1">
      <alignment horizontal="left"/>
    </xf>
    <xf numFmtId="0" fontId="27" fillId="13" borderId="69" xfId="1" applyFont="1" applyFill="1" applyBorder="1" applyAlignment="1">
      <alignment horizontal="right"/>
    </xf>
    <xf numFmtId="0" fontId="28" fillId="13" borderId="70" xfId="1" applyFont="1" applyFill="1" applyBorder="1" applyAlignment="1">
      <alignment horizontal="left"/>
    </xf>
    <xf numFmtId="0" fontId="28" fillId="12" borderId="61" xfId="0" applyFont="1" applyFill="1" applyBorder="1"/>
    <xf numFmtId="0" fontId="27" fillId="12" borderId="59" xfId="0" applyFont="1" applyFill="1" applyBorder="1"/>
    <xf numFmtId="37" fontId="10" fillId="12" borderId="58" xfId="0" applyNumberFormat="1" applyFont="1" applyFill="1" applyBorder="1" applyAlignment="1" applyProtection="1">
      <protection locked="0"/>
    </xf>
    <xf numFmtId="37" fontId="10" fillId="12" borderId="59" xfId="0" applyNumberFormat="1" applyFont="1" applyFill="1" applyBorder="1" applyAlignment="1" applyProtection="1">
      <protection locked="0"/>
    </xf>
    <xf numFmtId="37" fontId="2" fillId="12" borderId="61" xfId="0" applyNumberFormat="1" applyFont="1" applyFill="1" applyBorder="1" applyAlignment="1" applyProtection="1">
      <protection locked="0"/>
    </xf>
    <xf numFmtId="37" fontId="10" fillId="12" borderId="59" xfId="0" applyNumberFormat="1" applyFont="1" applyFill="1" applyBorder="1" applyProtection="1">
      <protection locked="0"/>
    </xf>
    <xf numFmtId="37" fontId="10" fillId="12" borderId="58" xfId="0" applyNumberFormat="1" applyFont="1" applyFill="1" applyBorder="1" applyProtection="1">
      <protection locked="0"/>
    </xf>
    <xf numFmtId="0" fontId="10" fillId="0" borderId="0" xfId="0" applyNumberFormat="1" applyFont="1" applyFill="1" applyBorder="1" applyAlignment="1" applyProtection="1">
      <alignment horizontal="right"/>
    </xf>
    <xf numFmtId="0" fontId="10" fillId="0" borderId="16" xfId="0" applyNumberFormat="1" applyFont="1" applyFill="1" applyBorder="1" applyAlignment="1" applyProtection="1">
      <alignment horizontal="right"/>
    </xf>
    <xf numFmtId="0" fontId="10" fillId="0" borderId="18" xfId="0" applyNumberFormat="1" applyFont="1" applyFill="1" applyBorder="1" applyAlignment="1" applyProtection="1">
      <alignment horizontal="right"/>
    </xf>
    <xf numFmtId="0" fontId="10" fillId="0" borderId="19" xfId="0" applyNumberFormat="1" applyFont="1" applyFill="1" applyBorder="1" applyAlignment="1" applyProtection="1">
      <alignment horizontal="right"/>
    </xf>
    <xf numFmtId="0" fontId="10" fillId="0" borderId="3" xfId="0" applyNumberFormat="1" applyFont="1" applyFill="1" applyBorder="1" applyAlignment="1" applyProtection="1">
      <alignment horizontal="right"/>
    </xf>
    <xf numFmtId="0" fontId="10" fillId="0" borderId="35" xfId="0" applyNumberFormat="1" applyFont="1" applyFill="1" applyBorder="1" applyAlignment="1" applyProtection="1">
      <alignment horizontal="right"/>
    </xf>
    <xf numFmtId="0" fontId="10" fillId="4" borderId="35" xfId="0" applyNumberFormat="1" applyFont="1" applyFill="1" applyBorder="1" applyAlignment="1" applyProtection="1">
      <alignment horizontal="right"/>
    </xf>
    <xf numFmtId="0" fontId="10" fillId="0" borderId="38" xfId="0" applyNumberFormat="1" applyFont="1" applyFill="1" applyBorder="1" applyAlignment="1" applyProtection="1">
      <alignment horizontal="right"/>
    </xf>
    <xf numFmtId="0" fontId="10" fillId="0" borderId="34" xfId="0" applyNumberFormat="1" applyFont="1" applyFill="1" applyBorder="1" applyAlignment="1" applyProtection="1">
      <alignment horizontal="right"/>
    </xf>
    <xf numFmtId="0" fontId="10" fillId="0" borderId="37" xfId="0" applyNumberFormat="1" applyFont="1" applyFill="1" applyBorder="1" applyAlignment="1" applyProtection="1">
      <alignment horizontal="right"/>
    </xf>
    <xf numFmtId="0" fontId="10" fillId="0" borderId="31" xfId="0" applyNumberFormat="1" applyFont="1" applyFill="1" applyBorder="1" applyAlignment="1" applyProtection="1">
      <alignment horizontal="right"/>
    </xf>
    <xf numFmtId="0" fontId="33" fillId="0" borderId="4" xfId="0" applyNumberFormat="1" applyFont="1" applyFill="1" applyBorder="1" applyAlignment="1" applyProtection="1">
      <alignment horizontal="right"/>
    </xf>
    <xf numFmtId="0" fontId="34" fillId="0" borderId="4" xfId="0" applyNumberFormat="1" applyFont="1" applyFill="1" applyBorder="1" applyAlignment="1" applyProtection="1">
      <alignment horizontal="right"/>
    </xf>
    <xf numFmtId="0" fontId="33" fillId="0" borderId="22" xfId="0" applyNumberFormat="1" applyFont="1" applyFill="1" applyBorder="1" applyAlignment="1" applyProtection="1">
      <alignment horizontal="right"/>
    </xf>
    <xf numFmtId="0" fontId="33" fillId="4" borderId="36" xfId="0" applyNumberFormat="1" applyFont="1" applyFill="1" applyBorder="1" applyAlignment="1" applyProtection="1">
      <alignment horizontal="right"/>
    </xf>
    <xf numFmtId="0" fontId="33" fillId="0" borderId="5" xfId="0" applyNumberFormat="1" applyFont="1" applyFill="1" applyBorder="1" applyAlignment="1" applyProtection="1">
      <alignment horizontal="right"/>
    </xf>
    <xf numFmtId="0" fontId="10" fillId="0" borderId="17" xfId="0" applyNumberFormat="1" applyFont="1" applyFill="1" applyBorder="1" applyAlignment="1" applyProtection="1">
      <alignment horizontal="right"/>
    </xf>
    <xf numFmtId="0" fontId="34" fillId="0" borderId="22" xfId="0" applyNumberFormat="1" applyFont="1" applyFill="1" applyBorder="1" applyAlignment="1" applyProtection="1">
      <alignment horizontal="right"/>
    </xf>
    <xf numFmtId="0" fontId="2" fillId="2" borderId="72" xfId="0" applyFont="1" applyFill="1" applyBorder="1" applyAlignment="1" applyProtection="1">
      <alignment vertical="center"/>
      <protection locked="0"/>
    </xf>
    <xf numFmtId="0" fontId="2" fillId="2" borderId="72" xfId="0" applyFont="1" applyFill="1" applyBorder="1" applyAlignment="1" applyProtection="1">
      <alignment horizontal="center" vertical="center"/>
      <protection locked="0"/>
    </xf>
    <xf numFmtId="0" fontId="15" fillId="0" borderId="0" xfId="0" applyFont="1" applyBorder="1" applyAlignment="1" applyProtection="1">
      <alignment vertical="center"/>
      <protection locked="0"/>
    </xf>
    <xf numFmtId="0" fontId="28" fillId="0" borderId="0" xfId="0" applyFont="1"/>
    <xf numFmtId="0" fontId="27" fillId="0" borderId="0" xfId="0" applyFont="1" applyAlignment="1">
      <alignment horizontal="right" vertical="center"/>
    </xf>
    <xf numFmtId="0" fontId="27" fillId="0" borderId="0" xfId="0" applyNumberFormat="1" applyFont="1" applyAlignment="1">
      <alignment horizontal="right" vertical="center"/>
    </xf>
    <xf numFmtId="0" fontId="27" fillId="0" borderId="19" xfId="0" applyFont="1" applyBorder="1"/>
    <xf numFmtId="0" fontId="27" fillId="0" borderId="0" xfId="0" applyFont="1" applyBorder="1" applyAlignment="1">
      <alignment horizontal="right" vertical="center"/>
    </xf>
    <xf numFmtId="0" fontId="27" fillId="0" borderId="0" xfId="0" applyNumberFormat="1" applyFont="1" applyBorder="1" applyAlignment="1">
      <alignment horizontal="right" vertical="center"/>
    </xf>
    <xf numFmtId="0" fontId="28" fillId="7" borderId="78" xfId="0" applyFont="1" applyFill="1" applyBorder="1"/>
    <xf numFmtId="0" fontId="27" fillId="7" borderId="86" xfId="0" applyFont="1" applyFill="1" applyBorder="1" applyAlignment="1">
      <alignment horizontal="right" vertical="center"/>
    </xf>
    <xf numFmtId="0" fontId="27" fillId="7" borderId="86" xfId="0" applyNumberFormat="1" applyFont="1" applyFill="1" applyBorder="1" applyAlignment="1">
      <alignment horizontal="right" vertical="center"/>
    </xf>
    <xf numFmtId="0" fontId="27" fillId="7" borderId="86" xfId="0" applyFont="1" applyFill="1" applyBorder="1" applyAlignment="1">
      <alignment horizontal="right"/>
    </xf>
    <xf numFmtId="0" fontId="27" fillId="7" borderId="86" xfId="0" applyNumberFormat="1" applyFont="1" applyFill="1" applyBorder="1" applyAlignment="1">
      <alignment horizontal="right"/>
    </xf>
    <xf numFmtId="0" fontId="27" fillId="7" borderId="87" xfId="0" applyFont="1" applyFill="1" applyBorder="1" applyAlignment="1">
      <alignment horizontal="right"/>
    </xf>
    <xf numFmtId="0" fontId="28" fillId="8" borderId="65" xfId="0" applyFont="1" applyFill="1" applyBorder="1"/>
    <xf numFmtId="0" fontId="27" fillId="8" borderId="63" xfId="0" applyFont="1" applyFill="1" applyBorder="1" applyAlignment="1">
      <alignment horizontal="right" vertical="center"/>
    </xf>
    <xf numFmtId="0" fontId="27" fillId="8" borderId="63" xfId="0" applyNumberFormat="1" applyFont="1" applyFill="1" applyBorder="1" applyAlignment="1">
      <alignment horizontal="right" vertical="center"/>
    </xf>
    <xf numFmtId="0" fontId="27" fillId="8" borderId="63" xfId="0" applyFont="1" applyFill="1" applyBorder="1" applyAlignment="1">
      <alignment horizontal="right"/>
    </xf>
    <xf numFmtId="0" fontId="27" fillId="8" borderId="63" xfId="0" applyNumberFormat="1" applyFont="1" applyFill="1" applyBorder="1" applyAlignment="1">
      <alignment horizontal="right"/>
    </xf>
    <xf numFmtId="0" fontId="27" fillId="8" borderId="62" xfId="0" applyFont="1" applyFill="1" applyBorder="1" applyAlignment="1">
      <alignment horizontal="right"/>
    </xf>
    <xf numFmtId="0" fontId="27" fillId="7" borderId="90" xfId="0" applyNumberFormat="1" applyFont="1" applyFill="1" applyBorder="1" applyAlignment="1">
      <alignment horizontal="right" vertical="center"/>
    </xf>
    <xf numFmtId="0" fontId="27" fillId="8" borderId="64" xfId="0" applyNumberFormat="1" applyFont="1" applyFill="1" applyBorder="1" applyAlignment="1">
      <alignment horizontal="right" vertical="center"/>
    </xf>
    <xf numFmtId="0" fontId="10" fillId="0" borderId="0" xfId="0" applyFont="1" applyAlignment="1" applyProtection="1">
      <alignment horizontal="left"/>
      <protection locked="0"/>
    </xf>
    <xf numFmtId="0" fontId="10" fillId="3" borderId="0" xfId="0" applyFont="1" applyFill="1" applyAlignment="1">
      <alignment horizontal="left"/>
    </xf>
    <xf numFmtId="0" fontId="2" fillId="0" borderId="0" xfId="0" applyFont="1" applyAlignment="1" applyProtection="1">
      <alignment horizontal="left"/>
      <protection locked="0"/>
    </xf>
    <xf numFmtId="0" fontId="27" fillId="4" borderId="0" xfId="0" applyFont="1" applyFill="1"/>
    <xf numFmtId="0" fontId="27" fillId="0" borderId="0" xfId="0" applyFont="1" applyFill="1"/>
    <xf numFmtId="0" fontId="28" fillId="0" borderId="0" xfId="0" applyFont="1" applyFill="1"/>
    <xf numFmtId="0" fontId="2" fillId="0" borderId="19" xfId="0" applyFont="1" applyFill="1" applyBorder="1"/>
    <xf numFmtId="0" fontId="2" fillId="0" borderId="0" xfId="0" applyFont="1" applyFill="1" applyBorder="1"/>
    <xf numFmtId="0" fontId="10" fillId="0" borderId="0" xfId="0" applyFont="1" applyFill="1" applyBorder="1"/>
    <xf numFmtId="0" fontId="28" fillId="0" borderId="17" xfId="0" applyFont="1" applyBorder="1"/>
    <xf numFmtId="0" fontId="28" fillId="0" borderId="1" xfId="0" applyFont="1" applyBorder="1"/>
    <xf numFmtId="0" fontId="2" fillId="0" borderId="95" xfId="0" applyFont="1" applyFill="1" applyBorder="1"/>
    <xf numFmtId="0" fontId="27" fillId="0" borderId="28" xfId="0" applyFont="1" applyFill="1" applyBorder="1"/>
    <xf numFmtId="0" fontId="27" fillId="0" borderId="29" xfId="0" applyFont="1" applyFill="1" applyBorder="1"/>
    <xf numFmtId="0" fontId="28" fillId="0" borderId="28" xfId="0" applyFont="1" applyFill="1" applyBorder="1"/>
    <xf numFmtId="0" fontId="27" fillId="0" borderId="0" xfId="0" applyFont="1" applyAlignment="1">
      <alignment wrapText="1"/>
    </xf>
    <xf numFmtId="0" fontId="27" fillId="0" borderId="0" xfId="0" applyFont="1" applyBorder="1" applyAlignment="1">
      <alignment wrapText="1"/>
    </xf>
    <xf numFmtId="0" fontId="28" fillId="0" borderId="4" xfId="0" applyFont="1" applyBorder="1"/>
    <xf numFmtId="0" fontId="27" fillId="0" borderId="19" xfId="0" applyFont="1" applyBorder="1" applyAlignment="1">
      <alignment wrapText="1"/>
    </xf>
    <xf numFmtId="0" fontId="28" fillId="0" borderId="19" xfId="0" applyFont="1" applyBorder="1" applyAlignment="1">
      <alignment wrapText="1"/>
    </xf>
    <xf numFmtId="0" fontId="28" fillId="0" borderId="22" xfId="0" applyFont="1" applyBorder="1"/>
    <xf numFmtId="0" fontId="27" fillId="0" borderId="3" xfId="0" applyFont="1" applyBorder="1" applyAlignment="1">
      <alignment horizontal="right" vertical="center"/>
    </xf>
    <xf numFmtId="0" fontId="28" fillId="0" borderId="19" xfId="0" applyFont="1" applyBorder="1" applyAlignment="1">
      <alignment vertical="center"/>
    </xf>
    <xf numFmtId="0" fontId="28" fillId="0" borderId="19" xfId="0" applyFont="1" applyBorder="1" applyAlignment="1">
      <alignment horizontal="left" vertical="center"/>
    </xf>
    <xf numFmtId="0" fontId="10" fillId="0" borderId="0" xfId="0" applyFont="1" applyAlignment="1" applyProtection="1">
      <alignment wrapText="1"/>
      <protection locked="0"/>
    </xf>
    <xf numFmtId="0" fontId="28" fillId="7" borderId="65" xfId="0" applyFont="1" applyFill="1" applyBorder="1"/>
    <xf numFmtId="0" fontId="27" fillId="7" borderId="63" xfId="0" applyFont="1" applyFill="1" applyBorder="1" applyAlignment="1">
      <alignment horizontal="right" vertical="center"/>
    </xf>
    <xf numFmtId="0" fontId="27" fillId="7" borderId="63" xfId="0" applyNumberFormat="1" applyFont="1" applyFill="1" applyBorder="1" applyAlignment="1">
      <alignment horizontal="right" vertical="center"/>
    </xf>
    <xf numFmtId="0" fontId="10" fillId="7" borderId="63" xfId="0" applyFont="1" applyFill="1" applyBorder="1" applyAlignment="1">
      <alignment horizontal="right" vertical="center"/>
    </xf>
    <xf numFmtId="0" fontId="10" fillId="7" borderId="64" xfId="0" applyNumberFormat="1" applyFont="1" applyFill="1" applyBorder="1" applyAlignment="1">
      <alignment horizontal="right" vertical="center"/>
    </xf>
    <xf numFmtId="0" fontId="2" fillId="7" borderId="65" xfId="0" applyFont="1" applyFill="1" applyBorder="1" applyAlignment="1">
      <alignment horizontal="left" vertical="center"/>
    </xf>
    <xf numFmtId="0" fontId="10" fillId="7" borderId="63" xfId="0" applyNumberFormat="1" applyFont="1" applyFill="1" applyBorder="1" applyAlignment="1">
      <alignment horizontal="right" vertical="center"/>
    </xf>
    <xf numFmtId="0" fontId="10" fillId="7" borderId="62" xfId="0" applyFont="1" applyFill="1" applyBorder="1" applyAlignment="1">
      <alignment horizontal="right" vertical="center"/>
    </xf>
    <xf numFmtId="0" fontId="28" fillId="0" borderId="95" xfId="0" applyFont="1" applyBorder="1"/>
    <xf numFmtId="0" fontId="27" fillId="0" borderId="28" xfId="0" applyFont="1" applyBorder="1"/>
    <xf numFmtId="0" fontId="27" fillId="0" borderId="28" xfId="0" applyFont="1" applyBorder="1" applyAlignment="1">
      <alignment wrapText="1"/>
    </xf>
    <xf numFmtId="0" fontId="28" fillId="0" borderId="95" xfId="0" applyFont="1" applyBorder="1" applyAlignment="1">
      <alignment wrapText="1"/>
    </xf>
    <xf numFmtId="0" fontId="27" fillId="0" borderId="29" xfId="0" applyFont="1" applyBorder="1"/>
    <xf numFmtId="0" fontId="27" fillId="0" borderId="5" xfId="0" applyFont="1" applyBorder="1" applyAlignment="1">
      <alignment horizontal="right" vertical="center"/>
    </xf>
    <xf numFmtId="0" fontId="26" fillId="0" borderId="19" xfId="0" applyFont="1" applyBorder="1"/>
    <xf numFmtId="0" fontId="28" fillId="0" borderId="28" xfId="0" applyFont="1" applyBorder="1"/>
    <xf numFmtId="0" fontId="28" fillId="0" borderId="98" xfId="0" applyFont="1" applyBorder="1"/>
    <xf numFmtId="0" fontId="27" fillId="0" borderId="0" xfId="0" applyFont="1" applyBorder="1" applyAlignment="1">
      <alignment vertical="center"/>
    </xf>
    <xf numFmtId="0" fontId="27" fillId="0" borderId="0" xfId="0" applyFont="1" applyBorder="1" applyAlignment="1">
      <alignment vertical="center" wrapText="1"/>
    </xf>
    <xf numFmtId="0" fontId="27" fillId="0" borderId="28" xfId="0" applyFont="1" applyBorder="1" applyAlignment="1">
      <alignment vertical="center" wrapText="1"/>
    </xf>
    <xf numFmtId="0" fontId="27" fillId="0" borderId="0" xfId="0" applyFont="1" applyAlignment="1">
      <alignment vertical="center" wrapText="1"/>
    </xf>
    <xf numFmtId="0" fontId="0" fillId="0" borderId="0" xfId="0" applyAlignment="1">
      <alignment vertical="center" wrapText="1"/>
    </xf>
    <xf numFmtId="0" fontId="27" fillId="0" borderId="3" xfId="0" applyNumberFormat="1" applyFont="1" applyBorder="1" applyAlignment="1">
      <alignment horizontal="right" vertical="center"/>
    </xf>
    <xf numFmtId="0" fontId="27" fillId="8" borderId="62" xfId="0" applyFont="1" applyFill="1" applyBorder="1" applyAlignment="1">
      <alignment horizontal="right" vertical="center"/>
    </xf>
    <xf numFmtId="0" fontId="27" fillId="0" borderId="0" xfId="0" applyNumberFormat="1" applyFont="1" applyBorder="1" applyAlignment="1">
      <alignment vertical="center"/>
    </xf>
    <xf numFmtId="0" fontId="27" fillId="8" borderId="63" xfId="0" applyFont="1" applyFill="1" applyBorder="1" applyAlignment="1">
      <alignment vertical="center"/>
    </xf>
    <xf numFmtId="0" fontId="28" fillId="0" borderId="0" xfId="0" applyFont="1" applyBorder="1" applyAlignment="1">
      <alignment horizontal="center" wrapText="1"/>
    </xf>
    <xf numFmtId="0" fontId="40" fillId="0" borderId="0" xfId="0" applyFont="1" applyProtection="1"/>
    <xf numFmtId="0" fontId="41" fillId="0" borderId="0" xfId="0" applyFont="1" applyProtection="1"/>
    <xf numFmtId="0" fontId="27" fillId="0" borderId="0" xfId="0" applyFont="1" applyFill="1" applyAlignment="1">
      <alignment horizontal="center" wrapText="1"/>
    </xf>
    <xf numFmtId="0" fontId="27" fillId="0" borderId="0" xfId="0" applyFont="1" applyAlignment="1">
      <alignment horizontal="center" wrapText="1"/>
    </xf>
    <xf numFmtId="0" fontId="9" fillId="2" borderId="25" xfId="0" applyFont="1" applyFill="1" applyBorder="1" applyAlignment="1" applyProtection="1">
      <alignment horizontal="center" vertical="center" wrapText="1"/>
      <protection locked="0"/>
    </xf>
    <xf numFmtId="0" fontId="28" fillId="7" borderId="101" xfId="0" applyFont="1" applyFill="1" applyBorder="1" applyAlignment="1">
      <alignment horizontal="center" vertical="center" wrapText="1"/>
    </xf>
    <xf numFmtId="0" fontId="28" fillId="7" borderId="102" xfId="0" applyFont="1" applyFill="1" applyBorder="1" applyAlignment="1">
      <alignment horizontal="center" vertical="center" wrapText="1"/>
    </xf>
    <xf numFmtId="0" fontId="28" fillId="7" borderId="103" xfId="0" applyFont="1" applyFill="1" applyBorder="1" applyAlignment="1">
      <alignment horizontal="center" vertical="center" wrapText="1"/>
    </xf>
    <xf numFmtId="0" fontId="27" fillId="7" borderId="27" xfId="0" applyFont="1" applyFill="1" applyBorder="1"/>
    <xf numFmtId="0" fontId="27" fillId="0" borderId="3" xfId="0" applyFont="1" applyFill="1" applyBorder="1" applyAlignment="1">
      <alignment horizontal="center" wrapText="1"/>
    </xf>
    <xf numFmtId="0" fontId="10" fillId="0" borderId="0" xfId="0" applyFont="1" applyAlignment="1" applyProtection="1">
      <alignment horizontal="left"/>
    </xf>
    <xf numFmtId="0" fontId="2" fillId="0" borderId="0" xfId="0" applyFont="1" applyProtection="1"/>
    <xf numFmtId="0" fontId="28" fillId="15" borderId="95" xfId="0" applyFont="1" applyFill="1" applyBorder="1"/>
    <xf numFmtId="0" fontId="27" fillId="15" borderId="28" xfId="0" applyFont="1" applyFill="1" applyBorder="1"/>
    <xf numFmtId="0" fontId="27" fillId="15" borderId="29" xfId="0" applyFont="1" applyFill="1" applyBorder="1"/>
    <xf numFmtId="0" fontId="28" fillId="15" borderId="28" xfId="0" applyFont="1" applyFill="1" applyBorder="1"/>
    <xf numFmtId="0" fontId="28" fillId="0" borderId="100" xfId="0" applyFont="1" applyBorder="1" applyAlignment="1">
      <alignment horizontal="center" vertical="center" wrapText="1"/>
    </xf>
    <xf numFmtId="0" fontId="28" fillId="0" borderId="104" xfId="0" applyFont="1" applyBorder="1" applyAlignment="1">
      <alignment horizontal="center" wrapText="1"/>
    </xf>
    <xf numFmtId="0" fontId="28" fillId="0" borderId="104" xfId="0" applyFont="1" applyBorder="1"/>
    <xf numFmtId="0" fontId="28" fillId="0" borderId="99" xfId="0" applyFont="1" applyBorder="1" applyAlignment="1">
      <alignment horizontal="center" vertical="center" wrapText="1"/>
    </xf>
    <xf numFmtId="0" fontId="27" fillId="0" borderId="29" xfId="0" applyFont="1" applyFill="1" applyBorder="1" applyAlignment="1">
      <alignment horizontal="center" wrapText="1"/>
    </xf>
    <xf numFmtId="0" fontId="27" fillId="8" borderId="64" xfId="0" applyFont="1" applyFill="1" applyBorder="1" applyAlignment="1">
      <alignment vertical="center"/>
    </xf>
    <xf numFmtId="0" fontId="0" fillId="0" borderId="0" xfId="0" applyBorder="1" applyAlignment="1">
      <alignment vertical="center" wrapText="1"/>
    </xf>
    <xf numFmtId="0" fontId="27" fillId="8" borderId="63" xfId="0" applyFont="1" applyFill="1" applyBorder="1" applyAlignment="1">
      <alignment vertical="center" wrapText="1"/>
    </xf>
    <xf numFmtId="0" fontId="27" fillId="0" borderId="0" xfId="0" applyFont="1" applyAlignment="1">
      <alignment horizontal="center" vertical="center"/>
    </xf>
    <xf numFmtId="0" fontId="42" fillId="0" borderId="0" xfId="0" applyFont="1" applyFill="1"/>
    <xf numFmtId="0" fontId="43" fillId="0" borderId="0" xfId="0" applyFont="1" applyFill="1"/>
    <xf numFmtId="0" fontId="27" fillId="0" borderId="0" xfId="0" applyFont="1" applyFill="1" applyBorder="1" applyAlignment="1">
      <alignment horizontal="right"/>
    </xf>
    <xf numFmtId="0" fontId="43" fillId="0" borderId="5" xfId="0" applyFont="1" applyFill="1" applyBorder="1"/>
    <xf numFmtId="0" fontId="42" fillId="0" borderId="19" xfId="0" applyFont="1" applyFill="1" applyBorder="1"/>
    <xf numFmtId="0" fontId="43" fillId="0" borderId="0" xfId="0" applyFont="1" applyFill="1" applyBorder="1"/>
    <xf numFmtId="0" fontId="42" fillId="0" borderId="0" xfId="0" applyFont="1" applyFill="1" applyBorder="1"/>
    <xf numFmtId="0" fontId="43" fillId="0" borderId="3" xfId="0" applyFont="1" applyFill="1" applyBorder="1" applyAlignment="1">
      <alignment horizontal="center" wrapText="1"/>
    </xf>
    <xf numFmtId="0" fontId="43" fillId="0" borderId="3" xfId="0" applyFont="1" applyFill="1" applyBorder="1"/>
    <xf numFmtId="0" fontId="0" fillId="4" borderId="0" xfId="0" applyFill="1" applyBorder="1"/>
    <xf numFmtId="0" fontId="0" fillId="4" borderId="0" xfId="0" applyFill="1" applyBorder="1" applyAlignment="1">
      <alignment vertical="center" wrapText="1"/>
    </xf>
    <xf numFmtId="0" fontId="27" fillId="0" borderId="0" xfId="0" applyFont="1" applyAlignment="1">
      <alignment vertical="top" wrapText="1"/>
    </xf>
    <xf numFmtId="0" fontId="27" fillId="0" borderId="0" xfId="0" applyFont="1" applyAlignment="1">
      <alignment horizontal="left" vertical="top"/>
    </xf>
    <xf numFmtId="0" fontId="27" fillId="0" borderId="0" xfId="0" applyFont="1" applyAlignment="1">
      <alignment horizontal="left" vertical="top" wrapText="1"/>
    </xf>
    <xf numFmtId="37" fontId="27" fillId="12" borderId="29" xfId="0" applyNumberFormat="1" applyFont="1" applyFill="1" applyBorder="1"/>
    <xf numFmtId="0" fontId="10" fillId="0" borderId="0" xfId="0" applyNumberFormat="1" applyFont="1" applyFill="1" applyBorder="1" applyAlignment="1" applyProtection="1">
      <alignment horizontal="right"/>
    </xf>
    <xf numFmtId="0" fontId="33" fillId="0" borderId="4" xfId="0" applyNumberFormat="1" applyFont="1" applyFill="1" applyBorder="1" applyAlignment="1" applyProtection="1">
      <alignment horizontal="right"/>
    </xf>
    <xf numFmtId="0" fontId="10" fillId="0" borderId="17" xfId="0" applyNumberFormat="1" applyFont="1" applyFill="1" applyBorder="1" applyAlignment="1" applyProtection="1">
      <alignment horizontal="right"/>
    </xf>
    <xf numFmtId="0" fontId="27" fillId="0" borderId="0" xfId="0" applyNumberFormat="1" applyFont="1" applyBorder="1"/>
    <xf numFmtId="0" fontId="27" fillId="0" borderId="0" xfId="0" applyNumberFormat="1" applyFont="1" applyFill="1" applyBorder="1"/>
    <xf numFmtId="0" fontId="10" fillId="0" borderId="0" xfId="0" applyNumberFormat="1" applyFont="1" applyFill="1" applyBorder="1"/>
    <xf numFmtId="0" fontId="27" fillId="0" borderId="28" xfId="0" applyNumberFormat="1" applyFont="1" applyFill="1" applyBorder="1"/>
    <xf numFmtId="0" fontId="0" fillId="0" borderId="0" xfId="0" applyNumberFormat="1"/>
    <xf numFmtId="0" fontId="27" fillId="0" borderId="0" xfId="0" applyNumberFormat="1" applyFont="1"/>
    <xf numFmtId="0" fontId="10" fillId="0" borderId="0" xfId="0" applyNumberFormat="1" applyFont="1" applyFill="1" applyBorder="1" applyAlignment="1" applyProtection="1">
      <alignment horizontal="right"/>
    </xf>
    <xf numFmtId="0" fontId="0" fillId="0" borderId="0" xfId="0" applyFont="1" applyAlignment="1">
      <alignment horizontal="right"/>
    </xf>
    <xf numFmtId="0" fontId="33" fillId="0" borderId="4" xfId="0" applyNumberFormat="1" applyFont="1" applyFill="1" applyBorder="1" applyAlignment="1" applyProtection="1">
      <alignment horizontal="right"/>
    </xf>
    <xf numFmtId="0" fontId="0" fillId="0" borderId="4" xfId="0" applyFont="1" applyBorder="1" applyAlignment="1">
      <alignment horizontal="right"/>
    </xf>
    <xf numFmtId="0" fontId="10" fillId="0" borderId="17" xfId="0" applyNumberFormat="1" applyFont="1" applyFill="1" applyBorder="1" applyAlignment="1" applyProtection="1">
      <alignment horizontal="right"/>
    </xf>
    <xf numFmtId="0" fontId="0" fillId="0" borderId="17" xfId="0" applyFont="1" applyBorder="1" applyAlignment="1">
      <alignment horizontal="right"/>
    </xf>
    <xf numFmtId="0" fontId="29" fillId="17" borderId="19" xfId="0" applyFont="1" applyFill="1" applyBorder="1" applyAlignment="1">
      <alignment horizontal="center"/>
    </xf>
    <xf numFmtId="0" fontId="29" fillId="17" borderId="0" xfId="0" applyFont="1" applyFill="1" applyBorder="1" applyAlignment="1">
      <alignment horizontal="center"/>
    </xf>
    <xf numFmtId="0" fontId="32" fillId="17" borderId="19" xfId="0" applyFont="1" applyFill="1" applyBorder="1" applyAlignment="1">
      <alignment horizontal="center"/>
    </xf>
    <xf numFmtId="0" fontId="32" fillId="17" borderId="0" xfId="0" applyFont="1" applyFill="1" applyBorder="1" applyAlignment="1">
      <alignment horizontal="center"/>
    </xf>
    <xf numFmtId="0" fontId="2" fillId="4" borderId="19" xfId="0" applyFont="1" applyFill="1" applyBorder="1" applyAlignment="1" applyProtection="1">
      <alignment horizontal="center" vertical="center" wrapText="1"/>
      <protection locked="0"/>
    </xf>
    <xf numFmtId="0" fontId="2" fillId="4" borderId="0" xfId="0" applyFont="1" applyFill="1" applyBorder="1" applyAlignment="1" applyProtection="1">
      <alignment horizontal="center" vertical="center" wrapText="1"/>
      <protection locked="0"/>
    </xf>
    <xf numFmtId="0" fontId="2" fillId="4" borderId="3" xfId="0" applyFont="1" applyFill="1" applyBorder="1" applyAlignment="1" applyProtection="1">
      <alignment horizontal="center" vertical="center" wrapText="1"/>
      <protection locked="0"/>
    </xf>
    <xf numFmtId="0" fontId="2" fillId="4" borderId="20" xfId="0" applyFont="1" applyFill="1" applyBorder="1" applyAlignment="1" applyProtection="1">
      <alignment horizontal="center" vertical="center" wrapText="1"/>
      <protection locked="0"/>
    </xf>
    <xf numFmtId="0" fontId="2" fillId="4" borderId="1" xfId="0" applyFont="1" applyFill="1" applyBorder="1" applyAlignment="1" applyProtection="1">
      <alignment horizontal="center" vertical="center" wrapText="1"/>
      <protection locked="0"/>
    </xf>
    <xf numFmtId="0" fontId="2" fillId="4" borderId="21" xfId="0" applyFont="1" applyFill="1" applyBorder="1" applyAlignment="1" applyProtection="1">
      <alignment horizontal="center" vertical="center" wrapText="1"/>
      <protection locked="0"/>
    </xf>
    <xf numFmtId="0" fontId="2" fillId="0" borderId="71" xfId="0" applyFont="1" applyFill="1" applyBorder="1" applyAlignment="1" applyProtection="1">
      <alignment horizontal="center" vertical="center" wrapText="1"/>
      <protection locked="0"/>
    </xf>
    <xf numFmtId="0" fontId="2" fillId="0" borderId="42" xfId="0" applyFont="1" applyFill="1" applyBorder="1" applyAlignment="1" applyProtection="1">
      <alignment horizontal="center" vertical="center" wrapText="1"/>
      <protection locked="0"/>
    </xf>
    <xf numFmtId="0" fontId="2" fillId="0" borderId="30" xfId="0" applyFont="1" applyFill="1" applyBorder="1" applyAlignment="1" applyProtection="1">
      <alignment horizontal="center" vertical="center" wrapText="1"/>
      <protection locked="0"/>
    </xf>
    <xf numFmtId="0" fontId="2" fillId="0" borderId="33"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2" fillId="0" borderId="19"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0" fontId="2" fillId="0" borderId="22"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2" fillId="0" borderId="71" xfId="0" applyFont="1" applyFill="1" applyBorder="1" applyAlignment="1" applyProtection="1">
      <alignment horizontal="center" vertical="center"/>
      <protection locked="0"/>
    </xf>
    <xf numFmtId="0" fontId="2" fillId="0" borderId="42" xfId="0" applyFont="1" applyFill="1" applyBorder="1" applyAlignment="1" applyProtection="1">
      <alignment horizontal="center" vertical="center"/>
      <protection locked="0"/>
    </xf>
    <xf numFmtId="0" fontId="2" fillId="0" borderId="30" xfId="0" applyFont="1" applyFill="1" applyBorder="1" applyAlignment="1" applyProtection="1">
      <alignment horizontal="center" vertical="center"/>
      <protection locked="0"/>
    </xf>
    <xf numFmtId="0" fontId="28" fillId="0" borderId="71" xfId="0" applyFont="1" applyBorder="1" applyAlignment="1">
      <alignment horizontal="center" vertical="center" wrapText="1"/>
    </xf>
    <xf numFmtId="0" fontId="28" fillId="0" borderId="42" xfId="0" applyFont="1" applyBorder="1" applyAlignment="1">
      <alignment horizontal="center" vertical="center" wrapText="1"/>
    </xf>
    <xf numFmtId="0" fontId="28" fillId="0" borderId="30" xfId="0" applyFont="1" applyBorder="1" applyAlignment="1">
      <alignment horizontal="center" vertical="center" wrapText="1"/>
    </xf>
    <xf numFmtId="0" fontId="32" fillId="16" borderId="16" xfId="0" applyFont="1" applyFill="1" applyBorder="1" applyAlignment="1">
      <alignment horizontal="center"/>
    </xf>
    <xf numFmtId="0" fontId="32" fillId="16" borderId="17" xfId="0" applyFont="1" applyFill="1" applyBorder="1" applyAlignment="1">
      <alignment horizontal="center"/>
    </xf>
    <xf numFmtId="0" fontId="32" fillId="16" borderId="18" xfId="0" applyFont="1" applyFill="1" applyBorder="1" applyAlignment="1">
      <alignment horizontal="center"/>
    </xf>
    <xf numFmtId="0" fontId="29" fillId="16" borderId="19" xfId="0" applyFont="1" applyFill="1" applyBorder="1" applyAlignment="1">
      <alignment horizontal="center"/>
    </xf>
    <xf numFmtId="0" fontId="29" fillId="16" borderId="0" xfId="0" applyFont="1" applyFill="1" applyBorder="1" applyAlignment="1">
      <alignment horizontal="center"/>
    </xf>
    <xf numFmtId="0" fontId="29" fillId="16" borderId="3" xfId="0" applyFont="1" applyFill="1" applyBorder="1" applyAlignment="1">
      <alignment horizontal="center"/>
    </xf>
    <xf numFmtId="0" fontId="2" fillId="4" borderId="19" xfId="0" applyFont="1" applyFill="1" applyBorder="1" applyAlignment="1" applyProtection="1">
      <alignment horizontal="center" vertical="center"/>
      <protection locked="0"/>
    </xf>
    <xf numFmtId="0" fontId="2" fillId="4" borderId="0" xfId="0" applyFont="1" applyFill="1" applyBorder="1" applyAlignment="1" applyProtection="1">
      <alignment horizontal="center" vertical="center"/>
      <protection locked="0"/>
    </xf>
    <xf numFmtId="0" fontId="2" fillId="4" borderId="20" xfId="0"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protection locked="0"/>
    </xf>
    <xf numFmtId="0" fontId="29" fillId="17" borderId="19" xfId="0" applyFont="1" applyFill="1" applyBorder="1" applyAlignment="1" applyProtection="1">
      <alignment horizontal="center" vertical="top"/>
      <protection locked="0"/>
    </xf>
    <xf numFmtId="0" fontId="29" fillId="17" borderId="0" xfId="0" applyFont="1" applyFill="1" applyBorder="1" applyAlignment="1" applyProtection="1">
      <alignment horizontal="center" vertical="top"/>
      <protection locked="0"/>
    </xf>
    <xf numFmtId="0" fontId="29" fillId="17" borderId="3" xfId="0" applyFont="1" applyFill="1" applyBorder="1" applyAlignment="1" applyProtection="1">
      <alignment horizontal="center" vertical="top"/>
      <protection locked="0"/>
    </xf>
    <xf numFmtId="0" fontId="32" fillId="17" borderId="19" xfId="0" applyFont="1" applyFill="1" applyBorder="1" applyAlignment="1" applyProtection="1">
      <alignment horizontal="center" vertical="top"/>
      <protection locked="0"/>
    </xf>
    <xf numFmtId="0" fontId="32" fillId="17" borderId="0" xfId="0" applyFont="1" applyFill="1" applyBorder="1" applyAlignment="1" applyProtection="1">
      <alignment horizontal="center" vertical="top"/>
      <protection locked="0"/>
    </xf>
    <xf numFmtId="0" fontId="32" fillId="17" borderId="3" xfId="0" applyFont="1" applyFill="1" applyBorder="1" applyAlignment="1" applyProtection="1">
      <alignment horizontal="center" vertical="top"/>
      <protection locked="0"/>
    </xf>
    <xf numFmtId="0" fontId="2" fillId="0" borderId="19"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2" borderId="75" xfId="0" applyFont="1" applyFill="1" applyBorder="1" applyAlignment="1" applyProtection="1">
      <alignment horizontal="center" vertical="center" wrapText="1"/>
      <protection locked="0"/>
    </xf>
    <xf numFmtId="0" fontId="0" fillId="0" borderId="23" xfId="0" applyFont="1" applyBorder="1" applyAlignment="1">
      <alignment horizontal="center" vertical="center" wrapText="1"/>
    </xf>
    <xf numFmtId="0" fontId="0" fillId="0" borderId="43" xfId="0" applyFont="1" applyBorder="1" applyAlignment="1">
      <alignment horizontal="center" vertical="center" wrapText="1"/>
    </xf>
    <xf numFmtId="0" fontId="2" fillId="2" borderId="73"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39" xfId="0" applyFont="1" applyFill="1" applyBorder="1" applyAlignment="1" applyProtection="1">
      <alignment horizontal="center" vertical="center"/>
      <protection locked="0"/>
    </xf>
    <xf numFmtId="0" fontId="2" fillId="2" borderId="73"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center" vertical="center" wrapText="1"/>
      <protection locked="0"/>
    </xf>
    <xf numFmtId="0" fontId="2" fillId="2" borderId="39" xfId="0" applyFont="1" applyFill="1" applyBorder="1" applyAlignment="1" applyProtection="1">
      <alignment horizontal="center" vertical="center" wrapText="1"/>
      <protection locked="0"/>
    </xf>
    <xf numFmtId="0" fontId="2" fillId="2" borderId="74" xfId="0" applyFont="1" applyFill="1" applyBorder="1" applyAlignment="1" applyProtection="1">
      <alignment horizontal="center" vertical="center"/>
      <protection locked="0"/>
    </xf>
    <xf numFmtId="0" fontId="2" fillId="2" borderId="13" xfId="0" applyFont="1" applyFill="1" applyBorder="1" applyAlignment="1" applyProtection="1">
      <alignment horizontal="center" vertical="center"/>
      <protection locked="0"/>
    </xf>
    <xf numFmtId="0" fontId="2" fillId="2" borderId="41" xfId="0" applyFont="1" applyFill="1" applyBorder="1" applyAlignment="1" applyProtection="1">
      <alignment horizontal="center" vertical="center"/>
      <protection locked="0"/>
    </xf>
    <xf numFmtId="0" fontId="2" fillId="2" borderId="71" xfId="0" applyFont="1" applyFill="1" applyBorder="1" applyAlignment="1" applyProtection="1">
      <alignment horizontal="center" vertical="center" wrapText="1"/>
      <protection locked="0"/>
    </xf>
    <xf numFmtId="0" fontId="2" fillId="2" borderId="42" xfId="0" applyFont="1" applyFill="1" applyBorder="1" applyAlignment="1" applyProtection="1">
      <alignment horizontal="center" vertical="center" wrapText="1"/>
      <protection locked="0"/>
    </xf>
    <xf numFmtId="0" fontId="2" fillId="2" borderId="30" xfId="0" applyFont="1" applyFill="1" applyBorder="1" applyAlignment="1" applyProtection="1">
      <alignment horizontal="center" vertical="center" wrapText="1"/>
      <protection locked="0"/>
    </xf>
    <xf numFmtId="0" fontId="2" fillId="2" borderId="76" xfId="0" applyFont="1" applyFill="1" applyBorder="1" applyAlignment="1" applyProtection="1">
      <alignment horizontal="center" vertical="center" wrapText="1"/>
      <protection locked="0"/>
    </xf>
    <xf numFmtId="0" fontId="2" fillId="2" borderId="25" xfId="0" applyFont="1" applyFill="1" applyBorder="1" applyAlignment="1" applyProtection="1">
      <alignment horizontal="center" vertical="center" wrapText="1"/>
      <protection locked="0"/>
    </xf>
    <xf numFmtId="0" fontId="2" fillId="2" borderId="44" xfId="0" applyFont="1" applyFill="1" applyBorder="1" applyAlignment="1" applyProtection="1">
      <alignment horizontal="center" vertical="center" wrapText="1"/>
      <protection locked="0"/>
    </xf>
    <xf numFmtId="0" fontId="2" fillId="2" borderId="72"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2" fillId="2" borderId="40" xfId="0" applyFont="1" applyFill="1" applyBorder="1" applyAlignment="1" applyProtection="1">
      <alignment horizontal="center" vertical="center" wrapText="1"/>
      <protection locked="0"/>
    </xf>
    <xf numFmtId="0" fontId="29" fillId="16" borderId="0" xfId="0" applyFont="1" applyFill="1" applyBorder="1" applyAlignment="1" applyProtection="1">
      <alignment horizontal="center" vertical="top"/>
      <protection locked="0"/>
    </xf>
    <xf numFmtId="0" fontId="29" fillId="16" borderId="3" xfId="0" applyFont="1" applyFill="1" applyBorder="1" applyAlignment="1" applyProtection="1">
      <alignment horizontal="center" vertical="top"/>
      <protection locked="0"/>
    </xf>
    <xf numFmtId="0" fontId="32" fillId="16" borderId="0" xfId="0" applyFont="1" applyFill="1" applyBorder="1" applyAlignment="1" applyProtection="1">
      <alignment horizontal="center" vertical="top"/>
      <protection locked="0"/>
    </xf>
    <xf numFmtId="0" fontId="32" fillId="16" borderId="3" xfId="0" applyFont="1" applyFill="1" applyBorder="1" applyAlignment="1" applyProtection="1">
      <alignment horizontal="center" vertical="top"/>
      <protection locked="0"/>
    </xf>
    <xf numFmtId="0" fontId="26" fillId="0" borderId="8" xfId="0" applyFont="1" applyBorder="1" applyAlignment="1">
      <alignment horizontal="center" vertical="center" wrapText="1"/>
    </xf>
    <xf numFmtId="0" fontId="26" fillId="0" borderId="7" xfId="0" applyFont="1" applyBorder="1" applyAlignment="1">
      <alignment horizontal="center" vertical="center" wrapText="1"/>
    </xf>
    <xf numFmtId="0" fontId="2" fillId="2" borderId="33" xfId="0" applyFont="1" applyFill="1" applyBorder="1" applyAlignment="1" applyProtection="1">
      <alignment horizontal="center" vertical="center" wrapText="1"/>
      <protection locked="0"/>
    </xf>
    <xf numFmtId="0" fontId="26" fillId="0" borderId="19" xfId="0" applyFont="1" applyBorder="1" applyAlignment="1">
      <alignment horizontal="center" vertical="center" wrapText="1"/>
    </xf>
    <xf numFmtId="0" fontId="2" fillId="2" borderId="74" xfId="0" applyFont="1" applyFill="1" applyBorder="1" applyAlignment="1" applyProtection="1">
      <alignment horizontal="center" vertical="center" wrapText="1"/>
      <protection locked="0"/>
    </xf>
    <xf numFmtId="0" fontId="26" fillId="0" borderId="13" xfId="0" applyFont="1" applyBorder="1" applyAlignment="1">
      <alignment horizontal="center" vertical="center" wrapText="1"/>
    </xf>
    <xf numFmtId="0" fontId="26" fillId="0" borderId="23" xfId="0" applyFont="1" applyBorder="1" applyAlignment="1">
      <alignment horizontal="center" vertical="center" wrapText="1"/>
    </xf>
    <xf numFmtId="0" fontId="28" fillId="0" borderId="33" xfId="0" applyFont="1" applyBorder="1" applyAlignment="1">
      <alignment horizontal="center" vertical="center" wrapText="1"/>
    </xf>
    <xf numFmtId="0" fontId="28" fillId="0" borderId="19" xfId="0" applyFont="1" applyBorder="1" applyAlignment="1">
      <alignment horizontal="center" vertical="center" wrapText="1"/>
    </xf>
    <xf numFmtId="0" fontId="28" fillId="0" borderId="33" xfId="0" applyFont="1" applyBorder="1" applyAlignment="1">
      <alignment horizontal="center" vertical="center"/>
    </xf>
    <xf numFmtId="0" fontId="28" fillId="0" borderId="19" xfId="0" applyFont="1" applyBorder="1" applyAlignment="1">
      <alignment horizontal="center" vertical="center"/>
    </xf>
    <xf numFmtId="0" fontId="28" fillId="0" borderId="22" xfId="0" applyFont="1" applyBorder="1" applyAlignment="1">
      <alignment horizontal="center" vertical="center"/>
    </xf>
    <xf numFmtId="0" fontId="26" fillId="0" borderId="4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5" xfId="0" applyFont="1" applyBorder="1" applyAlignment="1">
      <alignment horizontal="center" vertical="center" wrapText="1"/>
    </xf>
    <xf numFmtId="0" fontId="27" fillId="0" borderId="42" xfId="0" applyFont="1" applyBorder="1" applyAlignment="1">
      <alignment horizontal="center" vertical="center" wrapText="1"/>
    </xf>
    <xf numFmtId="0" fontId="30" fillId="17" borderId="19" xfId="0" applyFont="1" applyFill="1" applyBorder="1" applyAlignment="1">
      <alignment horizontal="center"/>
    </xf>
    <xf numFmtId="0" fontId="30" fillId="17" borderId="0" xfId="0" applyFont="1" applyFill="1" applyBorder="1" applyAlignment="1">
      <alignment horizontal="center"/>
    </xf>
    <xf numFmtId="0" fontId="30" fillId="17" borderId="3" xfId="0" applyFont="1" applyFill="1" applyBorder="1" applyAlignment="1">
      <alignment horizontal="center"/>
    </xf>
    <xf numFmtId="0" fontId="31" fillId="17" borderId="19" xfId="0" applyFont="1" applyFill="1" applyBorder="1" applyAlignment="1">
      <alignment horizontal="center"/>
    </xf>
    <xf numFmtId="0" fontId="31" fillId="17" borderId="0" xfId="0" applyFont="1" applyFill="1" applyBorder="1" applyAlignment="1">
      <alignment horizontal="center"/>
    </xf>
    <xf numFmtId="0" fontId="31" fillId="17" borderId="3" xfId="0" applyFont="1" applyFill="1" applyBorder="1" applyAlignment="1">
      <alignment horizontal="center"/>
    </xf>
    <xf numFmtId="0" fontId="28" fillId="0" borderId="0" xfId="0" applyFont="1" applyBorder="1" applyAlignment="1">
      <alignment horizontal="center" vertical="center"/>
    </xf>
    <xf numFmtId="0" fontId="28" fillId="0" borderId="3" xfId="0" applyFont="1" applyBorder="1" applyAlignment="1">
      <alignment horizontal="center" vertical="center"/>
    </xf>
    <xf numFmtId="0" fontId="28" fillId="0" borderId="20" xfId="0" applyFont="1" applyBorder="1" applyAlignment="1">
      <alignment horizontal="center" vertical="center"/>
    </xf>
    <xf numFmtId="0" fontId="28" fillId="0" borderId="1" xfId="0" applyFont="1" applyBorder="1" applyAlignment="1">
      <alignment horizontal="center" vertical="center"/>
    </xf>
    <xf numFmtId="0" fontId="28" fillId="0" borderId="21" xfId="0" applyFont="1" applyBorder="1" applyAlignment="1">
      <alignment horizontal="center" vertical="center"/>
    </xf>
    <xf numFmtId="0" fontId="30" fillId="16" borderId="0" xfId="0" applyFont="1" applyFill="1" applyBorder="1" applyAlignment="1">
      <alignment horizontal="center"/>
    </xf>
    <xf numFmtId="0" fontId="30" fillId="16" borderId="3" xfId="0" applyFont="1" applyFill="1" applyBorder="1" applyAlignment="1">
      <alignment horizontal="center"/>
    </xf>
    <xf numFmtId="0" fontId="31" fillId="16" borderId="0" xfId="0" applyFont="1" applyFill="1" applyBorder="1" applyAlignment="1">
      <alignment horizontal="center"/>
    </xf>
    <xf numFmtId="0" fontId="31" fillId="16" borderId="3" xfId="0" applyFont="1" applyFill="1" applyBorder="1" applyAlignment="1">
      <alignment horizontal="center"/>
    </xf>
    <xf numFmtId="0" fontId="28" fillId="0" borderId="42" xfId="0" applyFont="1" applyBorder="1" applyAlignment="1">
      <alignment horizontal="center" vertical="center"/>
    </xf>
    <xf numFmtId="0" fontId="28" fillId="0" borderId="30" xfId="0" applyFont="1" applyBorder="1" applyAlignment="1">
      <alignment horizontal="center" vertical="center"/>
    </xf>
    <xf numFmtId="0" fontId="30" fillId="16" borderId="19" xfId="0" applyFont="1" applyFill="1" applyBorder="1" applyAlignment="1">
      <alignment horizontal="center" vertical="center"/>
    </xf>
    <xf numFmtId="0" fontId="30" fillId="16" borderId="0" xfId="0" applyFont="1" applyFill="1" applyBorder="1" applyAlignment="1">
      <alignment horizontal="center" vertical="center"/>
    </xf>
    <xf numFmtId="0" fontId="30" fillId="16" borderId="3" xfId="0" applyFont="1" applyFill="1" applyBorder="1" applyAlignment="1">
      <alignment horizontal="center" vertical="center"/>
    </xf>
    <xf numFmtId="0" fontId="30" fillId="17" borderId="19" xfId="0" applyFont="1" applyFill="1" applyBorder="1" applyAlignment="1">
      <alignment horizontal="center" vertical="center"/>
    </xf>
    <xf numFmtId="0" fontId="30" fillId="17" borderId="0" xfId="0" applyFont="1" applyFill="1" applyBorder="1" applyAlignment="1">
      <alignment horizontal="center" vertical="center"/>
    </xf>
    <xf numFmtId="0" fontId="30" fillId="17" borderId="3" xfId="0" applyFont="1" applyFill="1" applyBorder="1" applyAlignment="1">
      <alignment horizontal="center" vertical="center"/>
    </xf>
    <xf numFmtId="0" fontId="28" fillId="0" borderId="18" xfId="0" applyFont="1" applyBorder="1" applyAlignment="1">
      <alignment horizontal="center" vertical="center" wrapText="1"/>
    </xf>
    <xf numFmtId="0" fontId="28" fillId="0" borderId="21" xfId="0" applyFont="1" applyBorder="1" applyAlignment="1">
      <alignment horizontal="center" vertical="center" wrapText="1"/>
    </xf>
    <xf numFmtId="0" fontId="28" fillId="0" borderId="4" xfId="0" applyFont="1" applyBorder="1" applyAlignment="1">
      <alignment horizontal="center" vertical="center"/>
    </xf>
    <xf numFmtId="0" fontId="28" fillId="0" borderId="5" xfId="0" applyFont="1" applyBorder="1" applyAlignment="1">
      <alignment horizontal="center" vertical="center"/>
    </xf>
    <xf numFmtId="0" fontId="28" fillId="0" borderId="96" xfId="0" applyFont="1" applyBorder="1" applyAlignment="1">
      <alignment horizontal="center" vertical="center" wrapText="1"/>
    </xf>
    <xf numFmtId="0" fontId="28" fillId="0" borderId="97" xfId="0" applyFont="1" applyBorder="1" applyAlignment="1">
      <alignment horizontal="center" vertical="center" wrapText="1"/>
    </xf>
    <xf numFmtId="0" fontId="28" fillId="0" borderId="18" xfId="0" applyFont="1" applyBorder="1" applyAlignment="1">
      <alignment horizontal="center" vertical="center"/>
    </xf>
    <xf numFmtId="0" fontId="28" fillId="0" borderId="16" xfId="0" applyFont="1" applyBorder="1" applyAlignment="1">
      <alignment horizontal="center" vertical="center"/>
    </xf>
    <xf numFmtId="0" fontId="28" fillId="0" borderId="18" xfId="0" applyNumberFormat="1" applyFont="1" applyBorder="1" applyAlignment="1">
      <alignment horizontal="center" vertical="center"/>
    </xf>
    <xf numFmtId="0" fontId="28" fillId="0" borderId="3" xfId="0" applyNumberFormat="1" applyFont="1" applyBorder="1" applyAlignment="1">
      <alignment horizontal="center" vertical="center"/>
    </xf>
    <xf numFmtId="0" fontId="28" fillId="0" borderId="21" xfId="0" applyNumberFormat="1" applyFont="1" applyBorder="1" applyAlignment="1">
      <alignment horizontal="center" vertical="center"/>
    </xf>
    <xf numFmtId="0" fontId="2" fillId="2" borderId="15" xfId="0" applyFont="1" applyFill="1" applyBorder="1" applyAlignment="1" applyProtection="1">
      <alignment horizontal="center" vertical="center" wrapText="1"/>
      <protection locked="0"/>
    </xf>
    <xf numFmtId="0" fontId="2" fillId="2" borderId="12" xfId="0" applyFont="1" applyFill="1" applyBorder="1" applyAlignment="1" applyProtection="1">
      <alignment horizontal="center" vertical="center" wrapText="1"/>
      <protection locked="0"/>
    </xf>
    <xf numFmtId="0" fontId="2" fillId="2" borderId="81" xfId="0" applyFont="1" applyFill="1" applyBorder="1" applyAlignment="1" applyProtection="1">
      <alignment horizontal="center" vertical="center" wrapText="1"/>
      <protection locked="0"/>
    </xf>
    <xf numFmtId="0" fontId="2" fillId="2" borderId="83" xfId="0" applyFont="1" applyFill="1" applyBorder="1" applyAlignment="1" applyProtection="1">
      <alignment horizontal="center" vertical="center" wrapText="1"/>
      <protection locked="0"/>
    </xf>
    <xf numFmtId="0" fontId="2" fillId="2" borderId="84" xfId="0" applyFont="1" applyFill="1" applyBorder="1" applyAlignment="1" applyProtection="1">
      <alignment horizontal="center" vertical="center" wrapText="1"/>
      <protection locked="0"/>
    </xf>
    <xf numFmtId="0" fontId="2" fillId="2" borderId="85"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27" fillId="0" borderId="7" xfId="0" applyFont="1" applyBorder="1" applyAlignment="1">
      <alignment horizontal="center" vertical="center" wrapText="1"/>
    </xf>
    <xf numFmtId="0" fontId="27" fillId="0" borderId="80" xfId="0" applyFont="1" applyBorder="1" applyAlignment="1">
      <alignment horizontal="center" vertical="center" wrapText="1"/>
    </xf>
    <xf numFmtId="0" fontId="2" fillId="2" borderId="88"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0" fontId="2" fillId="2" borderId="89" xfId="0" applyFont="1" applyFill="1" applyBorder="1" applyAlignment="1" applyProtection="1">
      <alignment horizontal="center" vertical="center" wrapText="1"/>
      <protection locked="0"/>
    </xf>
    <xf numFmtId="0" fontId="29" fillId="16" borderId="19" xfId="0" applyFont="1" applyFill="1" applyBorder="1" applyAlignment="1" applyProtection="1">
      <alignment horizontal="center" vertical="top"/>
      <protection locked="0"/>
    </xf>
    <xf numFmtId="0" fontId="0" fillId="0" borderId="0" xfId="0" applyBorder="1" applyAlignment="1">
      <alignment horizontal="center"/>
    </xf>
    <xf numFmtId="0" fontId="2" fillId="0" borderId="91"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82" xfId="0" applyFont="1" applyBorder="1" applyAlignment="1" applyProtection="1">
      <alignment horizontal="center" vertical="center"/>
      <protection locked="0"/>
    </xf>
    <xf numFmtId="0" fontId="2" fillId="2" borderId="77" xfId="0" applyFont="1" applyFill="1" applyBorder="1" applyAlignment="1" applyProtection="1">
      <alignment horizontal="center" vertical="center" wrapText="1"/>
      <protection locked="0"/>
    </xf>
    <xf numFmtId="0" fontId="2" fillId="2" borderId="23" xfId="0" applyFont="1" applyFill="1" applyBorder="1" applyAlignment="1" applyProtection="1">
      <alignment horizontal="center" vertical="center" wrapText="1"/>
      <protection locked="0"/>
    </xf>
    <xf numFmtId="0" fontId="2" fillId="2" borderId="79" xfId="0" applyFont="1" applyFill="1" applyBorder="1" applyAlignment="1" applyProtection="1">
      <alignment horizontal="center" vertical="center" wrapText="1"/>
      <protection locked="0"/>
    </xf>
    <xf numFmtId="0" fontId="2" fillId="2" borderId="80" xfId="0" applyFont="1" applyFill="1" applyBorder="1" applyAlignment="1" applyProtection="1">
      <alignment horizontal="center" vertical="center" wrapText="1"/>
      <protection locked="0"/>
    </xf>
    <xf numFmtId="0" fontId="2" fillId="2" borderId="94"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0" fontId="2" fillId="2" borderId="92" xfId="0" applyFont="1" applyFill="1" applyBorder="1" applyAlignment="1" applyProtection="1">
      <alignment horizontal="center" vertical="center" wrapText="1"/>
      <protection locked="0"/>
    </xf>
    <xf numFmtId="0" fontId="2" fillId="2" borderId="93" xfId="0" applyFont="1" applyFill="1" applyBorder="1" applyAlignment="1" applyProtection="1">
      <alignment horizontal="center" vertical="center" wrapText="1"/>
      <protection locked="0"/>
    </xf>
    <xf numFmtId="0" fontId="2" fillId="2" borderId="10" xfId="0" applyFont="1" applyFill="1" applyBorder="1" applyAlignment="1" applyProtection="1">
      <alignment horizontal="center" vertical="center" wrapText="1"/>
      <protection locked="0"/>
    </xf>
    <xf numFmtId="0" fontId="2" fillId="2" borderId="14" xfId="0" applyFont="1" applyFill="1" applyBorder="1" applyAlignment="1" applyProtection="1">
      <alignment horizontal="center" vertical="center" wrapText="1"/>
      <protection locked="0"/>
    </xf>
    <xf numFmtId="0" fontId="10" fillId="0" borderId="7" xfId="0" applyFont="1" applyBorder="1" applyAlignment="1">
      <alignment horizontal="center" vertical="center" wrapText="1"/>
    </xf>
    <xf numFmtId="0" fontId="10" fillId="0" borderId="9" xfId="0" applyFont="1" applyBorder="1" applyAlignment="1">
      <alignment horizontal="center" vertical="center" wrapText="1"/>
    </xf>
    <xf numFmtId="0" fontId="2" fillId="2" borderId="73" xfId="0" applyFont="1" applyFill="1" applyBorder="1" applyAlignment="1" applyProtection="1">
      <alignment horizontal="center" vertical="top" wrapText="1"/>
      <protection locked="0"/>
    </xf>
    <xf numFmtId="0" fontId="10" fillId="0" borderId="7" xfId="0" applyFont="1" applyBorder="1" applyAlignment="1">
      <alignment horizontal="center" vertical="top" wrapText="1"/>
    </xf>
    <xf numFmtId="0" fontId="10" fillId="0" borderId="9" xfId="0" applyFont="1" applyBorder="1" applyAlignment="1">
      <alignment horizontal="center" vertical="top" wrapText="1"/>
    </xf>
    <xf numFmtId="0" fontId="29" fillId="16" borderId="0" xfId="0" applyFont="1" applyFill="1" applyAlignment="1" applyProtection="1">
      <alignment horizontal="center" vertical="center"/>
      <protection locked="0"/>
    </xf>
    <xf numFmtId="0" fontId="32" fillId="16" borderId="0" xfId="0" applyFont="1" applyFill="1" applyAlignment="1" applyProtection="1">
      <alignment horizontal="center" vertical="top"/>
      <protection locked="0"/>
    </xf>
    <xf numFmtId="0" fontId="28" fillId="0" borderId="0"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19" xfId="0" applyFont="1" applyBorder="1" applyAlignment="1">
      <alignment vertical="center"/>
    </xf>
    <xf numFmtId="0" fontId="28" fillId="0" borderId="22" xfId="0" applyFont="1" applyBorder="1" applyAlignment="1">
      <alignment vertical="center"/>
    </xf>
    <xf numFmtId="0" fontId="28" fillId="0" borderId="0" xfId="0" applyFont="1" applyBorder="1" applyAlignment="1">
      <alignment horizontal="center" wrapText="1"/>
    </xf>
    <xf numFmtId="0" fontId="28" fillId="0" borderId="4" xfId="0" applyFont="1" applyBorder="1" applyAlignment="1">
      <alignment horizontal="center" wrapText="1"/>
    </xf>
    <xf numFmtId="0" fontId="28" fillId="0" borderId="98" xfId="0" applyFont="1" applyBorder="1" applyAlignment="1">
      <alignment horizontal="center" vertical="center" wrapText="1"/>
    </xf>
    <xf numFmtId="0" fontId="28" fillId="0" borderId="22" xfId="0" applyFont="1" applyBorder="1" applyAlignment="1">
      <alignment horizontal="center" vertical="center" wrapText="1"/>
    </xf>
    <xf numFmtId="0" fontId="27" fillId="0" borderId="0" xfId="0" applyFont="1" applyAlignment="1">
      <alignment horizontal="left"/>
    </xf>
    <xf numFmtId="0" fontId="27" fillId="0" borderId="0" xfId="0" applyFont="1" applyAlignment="1">
      <alignment horizontal="left" vertical="top" wrapText="1"/>
    </xf>
    <xf numFmtId="0" fontId="28" fillId="0" borderId="71" xfId="0" applyFont="1" applyBorder="1" applyAlignment="1">
      <alignment vertical="center" wrapText="1"/>
    </xf>
    <xf numFmtId="0" fontId="28" fillId="0" borderId="42" xfId="0" applyFont="1" applyBorder="1" applyAlignment="1">
      <alignment vertical="center" wrapText="1"/>
    </xf>
    <xf numFmtId="0" fontId="28" fillId="0" borderId="30" xfId="0" applyFont="1" applyBorder="1" applyAlignment="1">
      <alignment vertical="center" wrapText="1"/>
    </xf>
    <xf numFmtId="0" fontId="27" fillId="0" borderId="0" xfId="0" applyFont="1" applyAlignment="1">
      <alignment horizontal="left" vertical="center" wrapText="1"/>
    </xf>
    <xf numFmtId="0" fontId="28" fillId="0" borderId="98" xfId="0" applyFont="1" applyBorder="1" applyAlignment="1">
      <alignment horizontal="center" wrapText="1"/>
    </xf>
    <xf numFmtId="0" fontId="28" fillId="0" borderId="2" xfId="0" applyFont="1" applyBorder="1" applyAlignment="1">
      <alignment horizontal="center" vertical="center" wrapText="1"/>
    </xf>
    <xf numFmtId="0" fontId="31" fillId="17" borderId="19" xfId="0" applyFont="1" applyFill="1" applyBorder="1" applyAlignment="1">
      <alignment horizontal="center" vertical="center"/>
    </xf>
    <xf numFmtId="0" fontId="31" fillId="17" borderId="0" xfId="0" applyFont="1" applyFill="1" applyBorder="1" applyAlignment="1">
      <alignment horizontal="center" vertical="center"/>
    </xf>
    <xf numFmtId="0" fontId="31" fillId="17" borderId="3" xfId="0" applyFont="1" applyFill="1" applyBorder="1" applyAlignment="1">
      <alignment horizontal="center" vertical="center"/>
    </xf>
    <xf numFmtId="0" fontId="30" fillId="16" borderId="19" xfId="0" applyFont="1" applyFill="1" applyBorder="1" applyAlignment="1">
      <alignment horizontal="center"/>
    </xf>
    <xf numFmtId="0" fontId="31" fillId="16" borderId="19" xfId="0" applyFont="1" applyFill="1" applyBorder="1" applyAlignment="1">
      <alignment horizont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2"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9" fillId="16" borderId="0" xfId="0" applyFont="1" applyFill="1" applyBorder="1" applyAlignment="1" applyProtection="1">
      <alignment horizontal="center" vertical="center" wrapText="1"/>
      <protection locked="0"/>
    </xf>
    <xf numFmtId="0" fontId="38" fillId="16" borderId="0" xfId="0" applyFont="1" applyFill="1" applyBorder="1" applyAlignment="1">
      <alignment horizontal="center" vertical="center" wrapText="1"/>
    </xf>
    <xf numFmtId="0" fontId="36" fillId="16" borderId="3" xfId="0" applyFont="1" applyFill="1" applyBorder="1" applyAlignment="1">
      <alignment horizontal="center" vertical="center" wrapText="1"/>
    </xf>
    <xf numFmtId="0" fontId="32" fillId="16" borderId="0" xfId="0" applyFont="1" applyFill="1" applyBorder="1" applyAlignment="1" applyProtection="1">
      <alignment horizontal="center" vertical="center" wrapText="1"/>
      <protection locked="0"/>
    </xf>
    <xf numFmtId="0" fontId="39" fillId="16" borderId="0" xfId="0" applyFont="1" applyFill="1" applyBorder="1" applyAlignment="1">
      <alignment horizontal="center" vertical="center" wrapText="1"/>
    </xf>
    <xf numFmtId="0" fontId="37" fillId="16" borderId="3" xfId="0" applyFont="1" applyFill="1" applyBorder="1" applyAlignment="1">
      <alignment horizontal="center" vertical="center" wrapText="1"/>
    </xf>
    <xf numFmtId="0" fontId="32" fillId="17" borderId="0" xfId="0" applyFont="1" applyFill="1" applyBorder="1" applyAlignment="1" applyProtection="1">
      <alignment horizontal="center" vertical="center"/>
      <protection locked="0"/>
    </xf>
    <xf numFmtId="0" fontId="32" fillId="17" borderId="3" xfId="0" applyFont="1" applyFill="1" applyBorder="1" applyAlignment="1" applyProtection="1">
      <alignment horizontal="center" vertical="center"/>
      <protection locked="0"/>
    </xf>
    <xf numFmtId="0" fontId="29" fillId="17" borderId="0" xfId="0" applyFont="1" applyFill="1" applyBorder="1" applyAlignment="1" applyProtection="1">
      <alignment horizontal="center" vertical="center" wrapText="1"/>
      <protection locked="0"/>
    </xf>
    <xf numFmtId="0" fontId="29" fillId="17" borderId="3" xfId="0" applyFont="1" applyFill="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10" fillId="0" borderId="0" xfId="0" applyFont="1" applyBorder="1" applyAlignment="1"/>
    <xf numFmtId="0" fontId="10" fillId="0" borderId="3" xfId="0" applyFont="1" applyBorder="1" applyAlignment="1"/>
    <xf numFmtId="0" fontId="2" fillId="0" borderId="91"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82" xfId="0" applyFont="1" applyBorder="1" applyAlignment="1" applyProtection="1">
      <alignment horizontal="center" vertical="center" wrapText="1"/>
      <protection locked="0"/>
    </xf>
  </cellXfs>
  <cellStyles count="4">
    <cellStyle name="20% - Accent1" xfId="1" builtinId="30"/>
    <cellStyle name="20% - Accent4" xfId="2" builtinId="42"/>
    <cellStyle name="40% - Accent4" xfId="3" builtinId="43"/>
    <cellStyle name="Normal" xfId="0" builtinId="0"/>
  </cellStyles>
  <dxfs count="276">
    <dxf>
      <font>
        <strike val="0"/>
        <outline val="0"/>
        <shadow val="0"/>
        <u val="none"/>
        <vertAlign val="baseline"/>
        <name val="Arial"/>
        <scheme val="none"/>
      </font>
    </dxf>
    <dxf>
      <font>
        <strike val="0"/>
        <outline val="0"/>
        <shadow val="0"/>
        <u val="none"/>
        <vertAlign val="baseline"/>
        <name val="Arial"/>
        <scheme val="none"/>
      </font>
      <numFmt numFmtId="0" formatCode="General"/>
    </dxf>
    <dxf>
      <font>
        <b/>
        <i val="0"/>
        <strike val="0"/>
        <condense val="0"/>
        <extend val="0"/>
        <outline val="0"/>
        <shadow val="0"/>
        <u val="none"/>
        <vertAlign val="baseline"/>
        <sz val="11"/>
        <color theme="1"/>
        <name val="Arial"/>
        <scheme val="none"/>
      </font>
      <alignment horizontal="center" vertical="center" textRotation="0" wrapText="1" indent="0" justifyLastLine="0" shrinkToFit="0" readingOrder="0"/>
      <border diagonalUp="0" diagonalDown="0" outline="0">
        <left/>
        <right style="thin">
          <color indexed="64"/>
        </right>
        <top/>
        <bottom style="thin">
          <color indexed="64"/>
        </bottom>
      </border>
    </dxf>
    <dxf>
      <font>
        <strike val="0"/>
        <outline val="0"/>
        <shadow val="0"/>
        <u val="none"/>
        <vertAlign val="baseline"/>
        <name val="Arial"/>
        <scheme val="none"/>
      </font>
    </dxf>
    <dxf>
      <font>
        <strike val="0"/>
        <outline val="0"/>
        <shadow val="0"/>
        <u val="none"/>
        <vertAlign val="baseline"/>
        <name val="Arial"/>
        <scheme val="none"/>
      </font>
      <numFmt numFmtId="0" formatCode="General"/>
    </dxf>
    <dxf>
      <font>
        <b/>
        <i val="0"/>
        <strike val="0"/>
        <condense val="0"/>
        <extend val="0"/>
        <outline val="0"/>
        <shadow val="0"/>
        <u val="none"/>
        <vertAlign val="baseline"/>
        <sz val="11"/>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strike val="0"/>
        <outline val="0"/>
        <shadow val="0"/>
        <u val="none"/>
        <vertAlign val="baseline"/>
        <name val="Arial"/>
        <scheme val="none"/>
      </font>
    </dxf>
    <dxf>
      <font>
        <strike val="0"/>
        <outline val="0"/>
        <shadow val="0"/>
        <u val="none"/>
        <vertAlign val="baseline"/>
        <name val="Arial"/>
        <scheme val="none"/>
      </font>
    </dxf>
    <dxf>
      <font>
        <b/>
        <i val="0"/>
        <strike val="0"/>
        <condense val="0"/>
        <extend val="0"/>
        <outline val="0"/>
        <shadow val="0"/>
        <u val="none"/>
        <vertAlign val="baseline"/>
        <sz val="11"/>
        <color theme="1"/>
        <name val="Arial"/>
        <scheme val="none"/>
      </font>
      <alignment horizontal="center" vertical="center" textRotation="0" wrapText="1" indent="0" justifyLastLine="0" shrinkToFit="0" readingOrder="0"/>
      <border diagonalUp="0" diagonalDown="0" outline="0">
        <left/>
        <right style="thin">
          <color indexed="64"/>
        </right>
        <top/>
        <bottom style="thin">
          <color indexed="64"/>
        </bottom>
      </border>
    </dxf>
    <dxf>
      <font>
        <strike val="0"/>
        <outline val="0"/>
        <shadow val="0"/>
        <u val="none"/>
        <vertAlign val="baseline"/>
        <name val="Arial"/>
        <scheme val="none"/>
      </font>
    </dxf>
    <dxf>
      <font>
        <strike val="0"/>
        <outline val="0"/>
        <shadow val="0"/>
        <u val="none"/>
        <vertAlign val="baseline"/>
        <name val="Arial"/>
        <scheme val="none"/>
      </font>
    </dxf>
    <dxf>
      <font>
        <b/>
        <i val="0"/>
        <strike val="0"/>
        <condense val="0"/>
        <extend val="0"/>
        <outline val="0"/>
        <shadow val="0"/>
        <u val="none"/>
        <vertAlign val="baseline"/>
        <sz val="11"/>
        <color theme="1"/>
        <name val="Arial"/>
        <scheme val="none"/>
      </font>
      <border diagonalUp="0" diagonalDown="0" outline="0">
        <left/>
        <right/>
        <top/>
        <bottom style="thin">
          <color indexed="64"/>
        </bottom>
      </border>
    </dxf>
    <dxf>
      <font>
        <strike val="0"/>
        <outline val="0"/>
        <shadow val="0"/>
        <u val="none"/>
        <vertAlign val="baseline"/>
        <name val="Arial"/>
        <scheme val="none"/>
      </font>
    </dxf>
    <dxf>
      <font>
        <strike val="0"/>
        <outline val="0"/>
        <shadow val="0"/>
        <u val="none"/>
        <vertAlign val="baseline"/>
        <name val="Arial"/>
        <scheme val="none"/>
      </font>
    </dxf>
    <dxf>
      <font>
        <b/>
        <i val="0"/>
        <strike val="0"/>
        <condense val="0"/>
        <extend val="0"/>
        <outline val="0"/>
        <shadow val="0"/>
        <u val="none"/>
        <vertAlign val="baseline"/>
        <sz val="11"/>
        <color theme="1"/>
        <name val="Arial"/>
        <scheme val="none"/>
      </font>
      <border diagonalUp="0" diagonalDown="0" outline="0">
        <left/>
        <right/>
        <top/>
        <bottom style="thin">
          <color indexed="64"/>
        </bottom>
      </border>
    </dxf>
    <dxf>
      <font>
        <strike val="0"/>
        <outline val="0"/>
        <shadow val="0"/>
        <u val="none"/>
        <vertAlign val="baseline"/>
        <name val="Arial"/>
        <scheme val="none"/>
      </font>
    </dxf>
    <dxf>
      <font>
        <strike val="0"/>
        <outline val="0"/>
        <shadow val="0"/>
        <u val="none"/>
        <vertAlign val="baseline"/>
        <name val="Arial"/>
        <scheme val="none"/>
      </font>
    </dxf>
    <dxf>
      <font>
        <b/>
        <i val="0"/>
        <strike val="0"/>
        <condense val="0"/>
        <extend val="0"/>
        <outline val="0"/>
        <shadow val="0"/>
        <u val="none"/>
        <vertAlign val="baseline"/>
        <sz val="11"/>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strike val="0"/>
        <outline val="0"/>
        <shadow val="0"/>
        <u val="none"/>
        <vertAlign val="baseline"/>
        <name val="Arial"/>
        <scheme val="none"/>
      </font>
    </dxf>
    <dxf>
      <font>
        <strike val="0"/>
        <outline val="0"/>
        <shadow val="0"/>
        <u val="none"/>
        <vertAlign val="baseline"/>
        <name val="Arial"/>
        <scheme val="none"/>
      </font>
    </dxf>
    <dxf>
      <font>
        <b/>
        <i val="0"/>
        <strike val="0"/>
        <condense val="0"/>
        <extend val="0"/>
        <outline val="0"/>
        <shadow val="0"/>
        <u val="none"/>
        <vertAlign val="baseline"/>
        <sz val="11"/>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strike val="0"/>
        <outline val="0"/>
        <shadow val="0"/>
        <u val="none"/>
        <vertAlign val="baseline"/>
        <name val="Arial"/>
        <scheme val="none"/>
      </font>
    </dxf>
    <dxf>
      <font>
        <b/>
        <strike val="0"/>
        <outline val="0"/>
        <shadow val="0"/>
        <u val="none"/>
        <vertAlign val="baseline"/>
        <name val="Arial"/>
        <scheme val="none"/>
      </font>
    </dxf>
    <dxf>
      <font>
        <b/>
        <i val="0"/>
        <strike val="0"/>
        <condense val="0"/>
        <extend val="0"/>
        <outline val="0"/>
        <shadow val="0"/>
        <u val="none"/>
        <vertAlign val="baseline"/>
        <sz val="11"/>
        <color theme="1"/>
        <name val="Arial"/>
        <scheme val="none"/>
      </font>
      <alignment horizontal="center" vertical="center" textRotation="0" wrapText="1" indent="0" justifyLastLine="0" shrinkToFit="0" readingOrder="0"/>
      <border diagonalUp="0" diagonalDown="0" outline="0">
        <left/>
        <right style="thin">
          <color indexed="64"/>
        </right>
        <top/>
        <bottom style="thin">
          <color indexed="64"/>
        </bottom>
      </border>
    </dxf>
    <dxf>
      <font>
        <strike val="0"/>
        <outline val="0"/>
        <shadow val="0"/>
        <u val="none"/>
        <vertAlign val="baseline"/>
        <name val="Arial"/>
        <scheme val="none"/>
      </font>
    </dxf>
    <dxf>
      <font>
        <strike val="0"/>
        <outline val="0"/>
        <shadow val="0"/>
        <u val="none"/>
        <vertAlign val="baseline"/>
        <name val="Arial"/>
        <scheme val="none"/>
      </font>
      <numFmt numFmtId="0" formatCode="General"/>
    </dxf>
    <dxf>
      <font>
        <b/>
        <i val="0"/>
        <strike val="0"/>
        <condense val="0"/>
        <extend val="0"/>
        <outline val="0"/>
        <shadow val="0"/>
        <u val="none"/>
        <vertAlign val="baseline"/>
        <sz val="11"/>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strike val="0"/>
        <outline val="0"/>
        <shadow val="0"/>
        <u val="none"/>
        <vertAlign val="baseline"/>
        <name val="Arial"/>
        <scheme val="none"/>
      </font>
    </dxf>
    <dxf>
      <font>
        <strike val="0"/>
        <outline val="0"/>
        <shadow val="0"/>
        <u val="none"/>
        <vertAlign val="baseline"/>
        <name val="Arial"/>
        <scheme val="none"/>
      </font>
    </dxf>
    <dxf>
      <font>
        <b/>
        <i val="0"/>
        <strike val="0"/>
        <condense val="0"/>
        <extend val="0"/>
        <outline val="0"/>
        <shadow val="0"/>
        <u val="none"/>
        <vertAlign val="baseline"/>
        <sz val="11"/>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strike val="0"/>
        <outline val="0"/>
        <shadow val="0"/>
        <u val="none"/>
        <vertAlign val="baseline"/>
        <name val="Arial"/>
        <scheme val="none"/>
      </font>
    </dxf>
    <dxf>
      <font>
        <strike val="0"/>
        <outline val="0"/>
        <shadow val="0"/>
        <u val="none"/>
        <vertAlign val="baseline"/>
        <name val="Arial"/>
        <scheme val="none"/>
      </font>
    </dxf>
    <dxf>
      <font>
        <b/>
        <i val="0"/>
        <strike val="0"/>
        <condense val="0"/>
        <extend val="0"/>
        <outline val="0"/>
        <shadow val="0"/>
        <u val="none"/>
        <vertAlign val="baseline"/>
        <sz val="11"/>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strike val="0"/>
        <outline val="0"/>
        <shadow val="0"/>
        <u val="none"/>
        <vertAlign val="baseline"/>
        <name val="Arial"/>
        <scheme val="none"/>
      </font>
    </dxf>
    <dxf>
      <font>
        <strike val="0"/>
        <outline val="0"/>
        <shadow val="0"/>
        <u val="none"/>
        <vertAlign val="baseline"/>
        <name val="Arial"/>
        <scheme val="none"/>
      </font>
    </dxf>
    <dxf>
      <font>
        <b/>
        <i val="0"/>
        <strike val="0"/>
        <condense val="0"/>
        <extend val="0"/>
        <outline val="0"/>
        <shadow val="0"/>
        <u val="none"/>
        <vertAlign val="baseline"/>
        <sz val="11"/>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strike val="0"/>
        <outline val="0"/>
        <shadow val="0"/>
        <u val="none"/>
        <vertAlign val="baseline"/>
        <name val="Arial"/>
        <scheme val="none"/>
      </font>
    </dxf>
    <dxf>
      <font>
        <strike val="0"/>
        <outline val="0"/>
        <shadow val="0"/>
        <u val="none"/>
        <vertAlign val="baseline"/>
        <name val="Arial"/>
        <scheme val="none"/>
      </font>
    </dxf>
    <dxf>
      <font>
        <b/>
        <i val="0"/>
        <strike val="0"/>
        <condense val="0"/>
        <extend val="0"/>
        <outline val="0"/>
        <shadow val="0"/>
        <u val="none"/>
        <vertAlign val="baseline"/>
        <sz val="11"/>
        <color theme="1"/>
        <name val="Arial"/>
        <scheme val="none"/>
      </font>
      <alignment horizontal="center" vertical="center" textRotation="0" wrapText="1" indent="0" justifyLastLine="0" shrinkToFit="0" readingOrder="0"/>
      <border diagonalUp="0" diagonalDown="0" outline="0">
        <left/>
        <right style="thin">
          <color indexed="64"/>
        </right>
        <top/>
        <bottom style="thin">
          <color indexed="64"/>
        </bottom>
      </border>
    </dxf>
    <dxf>
      <font>
        <strike val="0"/>
        <outline val="0"/>
        <shadow val="0"/>
        <u val="none"/>
        <vertAlign val="baseline"/>
        <name val="Arial"/>
        <scheme val="none"/>
      </font>
    </dxf>
    <dxf>
      <font>
        <strike val="0"/>
        <outline val="0"/>
        <shadow val="0"/>
        <u val="none"/>
        <vertAlign val="baseline"/>
        <name val="Arial"/>
        <scheme val="none"/>
      </font>
    </dxf>
    <dxf>
      <font>
        <b/>
        <i val="0"/>
        <strike val="0"/>
        <condense val="0"/>
        <extend val="0"/>
        <outline val="0"/>
        <shadow val="0"/>
        <u val="none"/>
        <vertAlign val="baseline"/>
        <sz val="11"/>
        <color theme="1"/>
        <name val="Arial"/>
        <scheme val="none"/>
      </font>
      <border diagonalUp="0" diagonalDown="0" outline="0">
        <left/>
        <right/>
        <top/>
        <bottom style="thin">
          <color indexed="64"/>
        </bottom>
      </border>
    </dxf>
    <dxf>
      <font>
        <strike val="0"/>
        <outline val="0"/>
        <shadow val="0"/>
        <u val="none"/>
        <vertAlign val="baseline"/>
        <name val="Arial"/>
        <scheme val="none"/>
      </font>
    </dxf>
    <dxf>
      <font>
        <strike val="0"/>
        <outline val="0"/>
        <shadow val="0"/>
        <u val="none"/>
        <vertAlign val="baseline"/>
        <name val="Arial"/>
        <scheme val="none"/>
      </font>
    </dxf>
    <dxf>
      <font>
        <b/>
        <i val="0"/>
        <strike val="0"/>
        <condense val="0"/>
        <extend val="0"/>
        <outline val="0"/>
        <shadow val="0"/>
        <u val="none"/>
        <vertAlign val="baseline"/>
        <sz val="11"/>
        <color theme="1"/>
        <name val="Arial"/>
        <scheme val="none"/>
      </font>
      <alignment horizontal="center" vertical="bottom" textRotation="0" wrapText="1" indent="0" justifyLastLine="0" shrinkToFit="0" readingOrder="0"/>
      <border diagonalUp="0" diagonalDown="0" outline="0">
        <left/>
        <right/>
        <top/>
        <bottom style="thin">
          <color indexed="64"/>
        </bottom>
      </border>
    </dxf>
    <dxf>
      <font>
        <strike val="0"/>
        <outline val="0"/>
        <shadow val="0"/>
        <u val="none"/>
        <vertAlign val="baseline"/>
        <name val="Arial"/>
        <scheme val="none"/>
      </font>
    </dxf>
    <dxf>
      <font>
        <strike val="0"/>
        <outline val="0"/>
        <shadow val="0"/>
        <u val="none"/>
        <vertAlign val="baseline"/>
        <name val="Arial"/>
        <scheme val="none"/>
      </font>
    </dxf>
    <dxf>
      <font>
        <b/>
        <i val="0"/>
        <strike val="0"/>
        <condense val="0"/>
        <extend val="0"/>
        <outline val="0"/>
        <shadow val="0"/>
        <u val="none"/>
        <vertAlign val="baseline"/>
        <sz val="11"/>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strike val="0"/>
        <outline val="0"/>
        <shadow val="0"/>
        <u val="none"/>
        <vertAlign val="baseline"/>
        <name val="Arial"/>
        <scheme val="none"/>
      </font>
    </dxf>
    <dxf>
      <font>
        <strike val="0"/>
        <outline val="0"/>
        <shadow val="0"/>
        <u val="none"/>
        <vertAlign val="baseline"/>
        <name val="Arial"/>
        <scheme val="none"/>
      </font>
    </dxf>
    <dxf>
      <font>
        <b/>
        <i val="0"/>
        <strike val="0"/>
        <condense val="0"/>
        <extend val="0"/>
        <outline val="0"/>
        <shadow val="0"/>
        <u val="none"/>
        <vertAlign val="baseline"/>
        <sz val="11"/>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strike val="0"/>
        <outline val="0"/>
        <shadow val="0"/>
        <u val="none"/>
        <vertAlign val="baseline"/>
        <name val="Arial"/>
        <scheme val="none"/>
      </font>
    </dxf>
    <dxf>
      <font>
        <b/>
        <strike val="0"/>
        <outline val="0"/>
        <shadow val="0"/>
        <u val="none"/>
        <vertAlign val="baseline"/>
        <name val="Arial"/>
        <scheme val="none"/>
      </font>
    </dxf>
    <dxf>
      <font>
        <b/>
        <i val="0"/>
        <strike val="0"/>
        <condense val="0"/>
        <extend val="0"/>
        <outline val="0"/>
        <shadow val="0"/>
        <u val="none"/>
        <vertAlign val="baseline"/>
        <sz val="11"/>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strike val="0"/>
        <outline val="0"/>
        <shadow val="0"/>
        <u val="none"/>
        <vertAlign val="baseline"/>
        <name val="Arial"/>
        <scheme val="none"/>
      </font>
    </dxf>
    <dxf>
      <border outline="0">
        <bottom style="thin">
          <color indexed="64"/>
        </bottom>
      </border>
    </dxf>
    <dxf>
      <font>
        <strike val="0"/>
        <outline val="0"/>
        <shadow val="0"/>
        <u val="none"/>
        <vertAlign val="baseline"/>
        <name val="Arial"/>
        <scheme val="none"/>
      </font>
    </dxf>
    <dxf>
      <font>
        <strike val="0"/>
        <outline val="0"/>
        <shadow val="0"/>
        <u val="none"/>
        <vertAlign val="baseline"/>
        <name val="Arial"/>
        <scheme val="none"/>
      </font>
    </dxf>
    <dxf>
      <font>
        <strike val="0"/>
        <outline val="0"/>
        <shadow val="0"/>
        <u val="none"/>
        <vertAlign val="baseline"/>
        <name val="Arial"/>
        <scheme val="none"/>
      </font>
      <numFmt numFmtId="0" formatCode="General"/>
      <fill>
        <patternFill patternType="none">
          <fgColor indexed="64"/>
          <bgColor indexed="65"/>
        </patternFill>
      </fill>
      <alignment horizontal="center" vertical="bottom" textRotation="0" wrapText="1" indent="0" justifyLastLine="0" shrinkToFit="0" readingOrder="0"/>
    </dxf>
    <dxf>
      <font>
        <strike val="0"/>
        <outline val="0"/>
        <shadow val="0"/>
        <u val="none"/>
        <vertAlign val="baseline"/>
        <name val="Arial"/>
        <scheme val="none"/>
      </font>
      <numFmt numFmtId="0" formatCode="General"/>
      <fill>
        <patternFill patternType="none">
          <fgColor indexed="64"/>
          <bgColor indexed="65"/>
        </patternFill>
      </fill>
    </dxf>
    <dxf>
      <font>
        <strike val="0"/>
        <outline val="0"/>
        <shadow val="0"/>
        <u val="none"/>
        <vertAlign val="baseline"/>
        <name val="Arial"/>
        <scheme val="none"/>
      </font>
      <fill>
        <patternFill patternType="none">
          <fgColor indexed="64"/>
          <bgColor indexed="65"/>
        </patternFill>
      </fill>
    </dxf>
    <dxf>
      <font>
        <strike val="0"/>
        <outline val="0"/>
        <shadow val="0"/>
        <u val="none"/>
        <vertAlign val="baseline"/>
        <name val="Arial"/>
        <scheme val="none"/>
      </font>
      <fill>
        <patternFill patternType="none">
          <fgColor indexed="64"/>
          <bgColor indexed="65"/>
        </patternFill>
      </fill>
    </dxf>
    <dxf>
      <font>
        <strike val="0"/>
        <outline val="0"/>
        <shadow val="0"/>
        <u val="none"/>
        <vertAlign val="baseline"/>
        <name val="Arial"/>
        <scheme val="none"/>
      </font>
      <fill>
        <patternFill patternType="none">
          <fgColor indexed="64"/>
          <bgColor indexed="65"/>
        </patternFill>
      </fill>
    </dxf>
    <dxf>
      <font>
        <strike val="0"/>
        <outline val="0"/>
        <shadow val="0"/>
        <u val="none"/>
        <vertAlign val="baseline"/>
        <name val="Arial"/>
        <scheme val="none"/>
      </font>
      <fill>
        <patternFill patternType="none">
          <fgColor indexed="64"/>
          <bgColor indexed="65"/>
        </patternFill>
      </fill>
    </dxf>
    <dxf>
      <font>
        <strike val="0"/>
        <outline val="0"/>
        <shadow val="0"/>
        <u val="none"/>
        <vertAlign val="baseline"/>
        <name val="Arial"/>
        <scheme val="none"/>
      </font>
      <numFmt numFmtId="0" formatCode="General"/>
      <fill>
        <patternFill patternType="none">
          <fgColor indexed="64"/>
          <bgColor indexed="65"/>
        </patternFill>
      </fill>
    </dxf>
    <dxf>
      <font>
        <strike val="0"/>
        <outline val="0"/>
        <shadow val="0"/>
        <u val="none"/>
        <vertAlign val="baseline"/>
        <name val="Arial"/>
        <scheme val="none"/>
      </font>
      <fill>
        <patternFill patternType="none">
          <fgColor indexed="64"/>
          <bgColor indexed="65"/>
        </patternFill>
      </fill>
    </dxf>
    <dxf>
      <font>
        <strike val="0"/>
        <outline val="0"/>
        <shadow val="0"/>
        <u val="none"/>
        <vertAlign val="baseline"/>
        <name val="Arial"/>
        <scheme val="none"/>
      </font>
      <fill>
        <patternFill patternType="none">
          <fgColor indexed="64"/>
          <bgColor indexed="65"/>
        </patternFill>
      </fill>
    </dxf>
    <dxf>
      <font>
        <strike val="0"/>
        <outline val="0"/>
        <shadow val="0"/>
        <u val="none"/>
        <vertAlign val="baseline"/>
        <name val="Arial"/>
        <scheme val="none"/>
      </font>
      <fill>
        <patternFill patternType="none">
          <fgColor indexed="64"/>
          <bgColor indexed="65"/>
        </patternFill>
      </fill>
    </dxf>
    <dxf>
      <font>
        <strike val="0"/>
        <outline val="0"/>
        <shadow val="0"/>
        <u val="none"/>
        <vertAlign val="baseline"/>
        <name val="Arial"/>
        <scheme val="none"/>
      </font>
      <fill>
        <patternFill patternType="none">
          <fgColor indexed="64"/>
          <bgColor indexed="65"/>
        </patternFill>
      </fill>
    </dxf>
    <dxf>
      <font>
        <b/>
        <strike val="0"/>
        <outline val="0"/>
        <shadow val="0"/>
        <u val="none"/>
        <vertAlign val="baseline"/>
        <name val="Arial"/>
        <scheme val="none"/>
      </font>
      <fill>
        <patternFill patternType="none">
          <fgColor indexed="64"/>
          <bgColor indexed="65"/>
        </patternFill>
      </fill>
    </dxf>
    <dxf>
      <border outline="0">
        <top style="thin">
          <color indexed="8"/>
        </top>
      </border>
    </dxf>
    <dxf>
      <font>
        <strike val="0"/>
        <outline val="0"/>
        <shadow val="0"/>
        <u val="none"/>
        <vertAlign val="baseline"/>
        <name val="Arial"/>
        <scheme val="none"/>
      </font>
      <alignment horizontal="center" vertical="bottom" textRotation="0" wrapText="0" indent="0" justifyLastLine="0" shrinkToFit="0" readingOrder="0"/>
    </dxf>
    <dxf>
      <font>
        <b/>
        <i val="0"/>
        <strike val="0"/>
        <condense val="0"/>
        <extend val="0"/>
        <outline val="0"/>
        <shadow val="0"/>
        <u val="none"/>
        <vertAlign val="baseline"/>
        <sz val="8"/>
        <color auto="1"/>
        <name val="Arial"/>
        <scheme val="none"/>
      </font>
      <fill>
        <patternFill patternType="solid">
          <fgColor indexed="9"/>
          <bgColor indexed="9"/>
        </patternFill>
      </fill>
      <alignment horizontal="center" vertical="center" textRotation="0" wrapText="1" indent="0" justifyLastLine="0" shrinkToFit="0" readingOrder="0"/>
      <border diagonalUp="0" diagonalDown="0" outline="0">
        <left style="thin">
          <color indexed="8"/>
        </left>
        <right style="thin">
          <color indexed="8"/>
        </right>
        <top/>
        <bottom/>
      </border>
      <protection locked="0" hidden="0"/>
    </dxf>
    <dxf>
      <font>
        <strike val="0"/>
        <outline val="0"/>
        <shadow val="0"/>
        <u val="none"/>
        <vertAlign val="baseline"/>
        <sz val="11"/>
        <color theme="1"/>
        <name val="Arial"/>
        <scheme val="none"/>
      </font>
      <numFmt numFmtId="0" formatCode="General"/>
      <alignment horizontal="right" vertical="center" textRotation="0" wrapText="0" indent="0" justifyLastLine="0" shrinkToFit="0" readingOrder="0"/>
      <border diagonalUp="0" diagonalDown="0">
        <left/>
        <right style="thin">
          <color indexed="64"/>
        </right>
        <top/>
        <bottom/>
        <vertical/>
        <horizontal/>
      </border>
    </dxf>
    <dxf>
      <font>
        <strike val="0"/>
        <outline val="0"/>
        <shadow val="0"/>
        <u val="none"/>
        <vertAlign val="baseline"/>
        <sz val="11"/>
        <color theme="1"/>
        <name val="Arial"/>
        <scheme val="none"/>
      </font>
      <numFmt numFmtId="0" formatCode="General"/>
      <alignment horizontal="right" vertical="center" textRotation="0" wrapText="0" indent="0" justifyLastLine="0" shrinkToFit="0" readingOrder="0"/>
    </dxf>
    <dxf>
      <font>
        <strike val="0"/>
        <outline val="0"/>
        <shadow val="0"/>
        <u val="none"/>
        <vertAlign val="baseline"/>
        <sz val="11"/>
        <color theme="1"/>
        <name val="Arial"/>
        <scheme val="none"/>
      </font>
      <alignment horizontal="right" vertical="center" textRotation="0" wrapText="0" indent="0" justifyLastLine="0" shrinkToFit="0" readingOrder="0"/>
    </dxf>
    <dxf>
      <font>
        <strike val="0"/>
        <outline val="0"/>
        <shadow val="0"/>
        <u val="none"/>
        <vertAlign val="baseline"/>
        <sz val="11"/>
        <color theme="1"/>
        <name val="Arial"/>
        <scheme val="none"/>
      </font>
      <numFmt numFmtId="0" formatCode="General"/>
      <alignment horizontal="right" vertical="center" textRotation="0" wrapText="0" indent="0" justifyLastLine="0" shrinkToFit="0" readingOrder="0"/>
    </dxf>
    <dxf>
      <font>
        <strike val="0"/>
        <outline val="0"/>
        <shadow val="0"/>
        <u val="none"/>
        <vertAlign val="baseline"/>
        <sz val="11"/>
        <color theme="1"/>
        <name val="Arial"/>
        <scheme val="none"/>
      </font>
      <alignment horizontal="right" vertical="center" textRotation="0" wrapText="0" indent="0" justifyLastLine="0" shrinkToFit="0" readingOrder="0"/>
    </dxf>
    <dxf>
      <font>
        <b/>
        <i val="0"/>
        <strike val="0"/>
        <condense val="0"/>
        <extend val="0"/>
        <outline val="0"/>
        <shadow val="0"/>
        <u val="none"/>
        <vertAlign val="baseline"/>
        <sz val="11"/>
        <color theme="1"/>
        <name val="Arial"/>
        <scheme val="none"/>
      </font>
      <border diagonalUp="0" diagonalDown="0">
        <left style="thin">
          <color indexed="64"/>
        </left>
        <right/>
        <top/>
        <bottom/>
        <vertical/>
        <horizontal/>
      </border>
    </dxf>
    <dxf>
      <font>
        <strike val="0"/>
        <outline val="0"/>
        <shadow val="0"/>
        <u val="none"/>
        <vertAlign val="baseline"/>
        <sz val="11"/>
        <color theme="1"/>
        <name val="Arial"/>
        <scheme val="none"/>
      </font>
      <numFmt numFmtId="0" formatCode="General"/>
      <alignment horizontal="general" vertical="center" textRotation="0" wrapText="0" indent="0" justifyLastLine="0" shrinkToFit="0" readingOrder="0"/>
    </dxf>
    <dxf>
      <font>
        <strike val="0"/>
        <outline val="0"/>
        <shadow val="0"/>
        <u val="none"/>
        <vertAlign val="baseline"/>
        <sz val="11"/>
        <color theme="1"/>
        <name val="Arial"/>
        <scheme val="none"/>
      </font>
      <alignment horizontal="general" vertical="center" textRotation="0" wrapText="0" indent="0" justifyLastLine="0" shrinkToFit="0" readingOrder="0"/>
    </dxf>
    <dxf>
      <font>
        <strike val="0"/>
        <outline val="0"/>
        <shadow val="0"/>
        <u val="none"/>
        <vertAlign val="baseline"/>
        <sz val="11"/>
        <color theme="1"/>
        <name val="Arial"/>
        <scheme val="none"/>
      </font>
      <alignment horizontal="general" vertical="center" textRotation="0" wrapText="0" indent="0" justifyLastLine="0" shrinkToFit="0" readingOrder="0"/>
    </dxf>
    <dxf>
      <font>
        <strike val="0"/>
        <outline val="0"/>
        <shadow val="0"/>
        <u val="none"/>
        <vertAlign val="baseline"/>
        <sz val="11"/>
        <color theme="1"/>
        <name val="Arial"/>
        <scheme val="none"/>
      </font>
      <numFmt numFmtId="0" formatCode="General"/>
      <alignment horizontal="general" vertical="center" textRotation="0" wrapText="0" indent="0" justifyLastLine="0" shrinkToFit="0" readingOrder="0"/>
    </dxf>
    <dxf>
      <font>
        <strike val="0"/>
        <outline val="0"/>
        <shadow val="0"/>
        <u val="none"/>
        <vertAlign val="baseline"/>
        <sz val="11"/>
        <color theme="1"/>
        <name val="Arial"/>
        <scheme val="none"/>
      </font>
      <alignment horizontal="general" vertical="center" textRotation="0" wrapText="1" indent="0" justifyLastLine="0" shrinkToFit="0" readingOrder="0"/>
    </dxf>
    <dxf>
      <font>
        <b/>
        <i val="0"/>
        <strike val="0"/>
        <condense val="0"/>
        <extend val="0"/>
        <outline val="0"/>
        <shadow val="0"/>
        <u val="none"/>
        <vertAlign val="baseline"/>
        <sz val="11"/>
        <color theme="1"/>
        <name val="Arial"/>
        <scheme val="none"/>
      </font>
    </dxf>
    <dxf>
      <font>
        <strike val="0"/>
        <outline val="0"/>
        <shadow val="0"/>
        <u val="none"/>
        <vertAlign val="baseline"/>
        <sz val="11"/>
        <color theme="1"/>
        <name val="Arial"/>
        <scheme val="none"/>
      </font>
      <alignment horizontal="center" vertical="bottom" textRotation="0" wrapText="0" indent="0" justifyLastLine="0" shrinkToFit="0" readingOrder="0"/>
    </dxf>
    <dxf>
      <font>
        <strike val="0"/>
        <outline val="0"/>
        <shadow val="0"/>
        <u val="none"/>
        <vertAlign val="baseline"/>
        <sz val="11"/>
        <color theme="1"/>
        <name val="Arial"/>
        <scheme val="none"/>
      </font>
      <numFmt numFmtId="0" formatCode="General"/>
    </dxf>
    <dxf>
      <font>
        <strike val="0"/>
        <outline val="0"/>
        <shadow val="0"/>
        <u val="none"/>
        <vertAlign val="baseline"/>
        <sz val="11"/>
        <color theme="1"/>
        <name val="Arial"/>
        <scheme val="none"/>
      </font>
      <numFmt numFmtId="0" formatCode="General"/>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b/>
        <strike val="0"/>
        <outline val="0"/>
        <shadow val="0"/>
        <u val="none"/>
        <vertAlign val="baseline"/>
        <sz val="11"/>
        <color theme="1"/>
        <name val="Arial"/>
        <scheme val="none"/>
      </font>
    </dxf>
    <dxf>
      <font>
        <strike val="0"/>
        <outline val="0"/>
        <shadow val="0"/>
        <u val="none"/>
        <vertAlign val="baseline"/>
        <sz val="11"/>
        <color theme="1"/>
        <name val="Arial"/>
        <scheme val="none"/>
      </font>
      <numFmt numFmtId="0" formatCode="General"/>
      <border diagonalUp="0" diagonalDown="0">
        <left/>
        <right style="thin">
          <color indexed="64"/>
        </right>
        <top/>
        <bottom/>
        <vertical/>
        <horizontal/>
      </border>
    </dxf>
    <dxf>
      <font>
        <strike val="0"/>
        <outline val="0"/>
        <shadow val="0"/>
        <u val="none"/>
        <vertAlign val="baseline"/>
        <sz val="11"/>
        <color theme="1"/>
        <name val="Arial"/>
        <scheme val="none"/>
      </font>
    </dxf>
    <dxf>
      <font>
        <strike val="0"/>
        <outline val="0"/>
        <shadow val="0"/>
        <u val="none"/>
        <vertAlign val="baseline"/>
        <sz val="11"/>
        <color theme="1"/>
        <name val="Arial"/>
        <scheme val="none"/>
      </font>
      <alignment vertical="center" textRotation="0" wrapText="1" indent="0" justifyLastLine="0" shrinkToFit="0" readingOrder="0"/>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b/>
        <strike val="0"/>
        <outline val="0"/>
        <shadow val="0"/>
        <u val="none"/>
        <vertAlign val="baseline"/>
        <sz val="11"/>
        <color theme="1"/>
        <name val="Arial"/>
        <scheme val="none"/>
      </font>
      <border diagonalUp="0" diagonalDown="0">
        <left style="thin">
          <color indexed="64"/>
        </left>
        <right/>
        <top/>
        <bottom/>
        <vertical/>
        <horizontal/>
      </border>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numFmt numFmtId="0" formatCode="General"/>
    </dxf>
    <dxf>
      <numFmt numFmtId="0" formatCode="General"/>
    </dxf>
    <dxf>
      <alignment textRotation="0" wrapText="1" indent="0" justifyLastLine="0" shrinkToFit="0" readingOrder="0"/>
    </dxf>
    <dxf>
      <numFmt numFmtId="0" formatCode="General"/>
    </dxf>
    <dxf>
      <alignment textRotation="0" wrapText="1" indent="0" justifyLastLine="0" shrinkToFit="0" readingOrder="0"/>
    </dxf>
    <dxf>
      <font>
        <strike val="0"/>
        <outline val="0"/>
        <shadow val="0"/>
        <u val="none"/>
        <vertAlign val="baseline"/>
        <sz val="11"/>
        <name val="Arial"/>
        <scheme val="none"/>
      </font>
      <alignment horizontal="right" vertical="center" textRotation="0" wrapText="0" indent="0" justifyLastLine="0" shrinkToFit="0" readingOrder="0"/>
      <border diagonalUp="0" diagonalDown="0" outline="0">
        <left/>
        <right style="thin">
          <color indexed="64"/>
        </right>
        <top/>
        <bottom/>
      </border>
    </dxf>
    <dxf>
      <font>
        <strike val="0"/>
        <outline val="0"/>
        <shadow val="0"/>
        <u val="none"/>
        <vertAlign val="baseline"/>
        <sz val="11"/>
        <name val="Arial"/>
        <scheme val="none"/>
      </font>
      <numFmt numFmtId="0" formatCode="General"/>
      <alignment horizontal="right" vertical="center" textRotation="0" wrapText="0" indent="0" justifyLastLine="0" shrinkToFit="0" readingOrder="0"/>
    </dxf>
    <dxf>
      <font>
        <strike val="0"/>
        <outline val="0"/>
        <shadow val="0"/>
        <u val="none"/>
        <vertAlign val="baseline"/>
        <sz val="11"/>
        <name val="Arial"/>
        <scheme val="none"/>
      </font>
      <alignment horizontal="right" vertical="center" textRotation="0" wrapText="0" indent="0" justifyLastLine="0" shrinkToFit="0" readingOrder="0"/>
    </dxf>
    <dxf>
      <font>
        <strike val="0"/>
        <outline val="0"/>
        <shadow val="0"/>
        <u val="none"/>
        <vertAlign val="baseline"/>
        <sz val="11"/>
        <name val="Arial"/>
        <scheme val="none"/>
      </font>
      <numFmt numFmtId="0" formatCode="General"/>
      <alignment horizontal="right" vertical="center" textRotation="0" wrapText="0" indent="0" justifyLastLine="0" shrinkToFit="0" readingOrder="0"/>
    </dxf>
    <dxf>
      <font>
        <strike val="0"/>
        <outline val="0"/>
        <shadow val="0"/>
        <u val="none"/>
        <vertAlign val="baseline"/>
        <sz val="11"/>
        <name val="Arial"/>
        <scheme val="none"/>
      </font>
      <alignment horizontal="right" vertical="center" textRotation="0" wrapText="0" indent="0" justifyLastLine="0" shrinkToFit="0" readingOrder="0"/>
    </dxf>
    <dxf>
      <font>
        <b/>
        <strike val="0"/>
        <outline val="0"/>
        <shadow val="0"/>
        <u val="none"/>
        <vertAlign val="baseline"/>
        <sz val="11"/>
        <name val="Arial"/>
        <scheme val="none"/>
      </font>
      <alignment horizontal="left" vertical="center" textRotation="0" wrapText="0" indent="0" justifyLastLine="0" shrinkToFit="0" readingOrder="0"/>
      <border diagonalUp="0" diagonalDown="0" outline="0">
        <left style="thin">
          <color indexed="64"/>
        </left>
        <right/>
        <top/>
        <bottom/>
      </border>
    </dxf>
    <dxf>
      <font>
        <strike val="0"/>
        <outline val="0"/>
        <shadow val="0"/>
        <u val="none"/>
        <vertAlign val="baseline"/>
        <sz val="11"/>
        <name val="Arial"/>
        <scheme val="none"/>
      </font>
      <numFmt numFmtId="0" formatCode="General"/>
      <alignment horizontal="right" vertical="center" textRotation="0" wrapText="0" indent="0" justifyLastLine="0" shrinkToFit="0" readingOrder="0"/>
      <border>
        <right style="thin">
          <color indexed="64"/>
        </right>
      </border>
    </dxf>
    <dxf>
      <font>
        <strike val="0"/>
        <outline val="0"/>
        <shadow val="0"/>
        <u val="none"/>
        <vertAlign val="baseline"/>
        <sz val="11"/>
        <name val="Arial"/>
        <scheme val="none"/>
      </font>
      <alignment horizontal="right" vertical="center" textRotation="0" wrapText="0" indent="0" justifyLastLine="0" shrinkToFit="0" readingOrder="0"/>
    </dxf>
    <dxf>
      <font>
        <strike val="0"/>
        <outline val="0"/>
        <shadow val="0"/>
        <u val="none"/>
        <vertAlign val="baseline"/>
        <sz val="11"/>
        <name val="Arial"/>
        <scheme val="none"/>
      </font>
      <alignment horizontal="right" vertical="center" textRotation="0" wrapText="0" indent="0" justifyLastLine="0" shrinkToFit="0" readingOrder="0"/>
    </dxf>
    <dxf>
      <font>
        <strike val="0"/>
        <outline val="0"/>
        <shadow val="0"/>
        <u val="none"/>
        <vertAlign val="baseline"/>
        <sz val="11"/>
        <name val="Arial"/>
        <scheme val="none"/>
      </font>
      <numFmt numFmtId="0" formatCode="General"/>
      <alignment horizontal="right" vertical="center" textRotation="0" wrapText="0" indent="0" justifyLastLine="0" shrinkToFit="0" readingOrder="0"/>
    </dxf>
    <dxf>
      <font>
        <strike val="0"/>
        <outline val="0"/>
        <shadow val="0"/>
        <u val="none"/>
        <vertAlign val="baseline"/>
        <sz val="11"/>
        <name val="Arial"/>
        <scheme val="none"/>
      </font>
      <alignment horizontal="right" vertical="center" textRotation="0" wrapText="0" indent="0" justifyLastLine="0" shrinkToFit="0" readingOrder="0"/>
    </dxf>
    <dxf>
      <font>
        <b/>
        <strike val="0"/>
        <outline val="0"/>
        <shadow val="0"/>
        <u val="none"/>
        <vertAlign val="baseline"/>
        <sz val="11"/>
        <name val="Arial"/>
        <scheme val="none"/>
      </font>
      <border diagonalUp="0" diagonalDown="0">
        <left style="thin">
          <color indexed="64"/>
        </left>
        <right/>
        <top/>
        <bottom/>
        <vertical/>
        <horizontal/>
      </border>
    </dxf>
    <dxf>
      <border outline="0">
        <top style="thin">
          <color indexed="64"/>
        </top>
      </border>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name val="Arial"/>
        <scheme val="none"/>
      </font>
      <numFmt numFmtId="0" formatCode="General"/>
      <fill>
        <patternFill patternType="none">
          <fgColor indexed="64"/>
          <bgColor auto="1"/>
        </patternFill>
      </fill>
    </dxf>
    <dxf>
      <font>
        <strike val="0"/>
        <outline val="0"/>
        <shadow val="0"/>
        <u val="none"/>
        <vertAlign val="baseline"/>
        <name val="Arial"/>
        <scheme val="none"/>
      </font>
      <fill>
        <patternFill patternType="none">
          <fgColor indexed="64"/>
          <bgColor auto="1"/>
        </patternFill>
      </fill>
    </dxf>
    <dxf>
      <font>
        <strike val="0"/>
        <outline val="0"/>
        <shadow val="0"/>
        <u val="none"/>
        <vertAlign val="baseline"/>
        <name val="Arial"/>
        <scheme val="none"/>
      </font>
      <numFmt numFmtId="0" formatCode="General"/>
      <fill>
        <patternFill patternType="none">
          <fgColor indexed="64"/>
          <bgColor auto="1"/>
        </patternFill>
      </fill>
    </dxf>
    <dxf>
      <font>
        <strike val="0"/>
        <outline val="0"/>
        <shadow val="0"/>
        <u val="none"/>
        <vertAlign val="baseline"/>
        <name val="Arial"/>
        <scheme val="none"/>
      </font>
      <fill>
        <patternFill patternType="none">
          <fgColor indexed="64"/>
          <bgColor auto="1"/>
        </patternFill>
      </fill>
    </dxf>
    <dxf>
      <font>
        <strike val="0"/>
        <outline val="0"/>
        <shadow val="0"/>
        <u val="none"/>
        <vertAlign val="baseline"/>
        <name val="Arial"/>
        <scheme val="none"/>
      </font>
      <fill>
        <patternFill patternType="none">
          <fgColor indexed="64"/>
          <bgColor auto="1"/>
        </patternFill>
      </fill>
    </dxf>
    <dxf>
      <font>
        <strike val="0"/>
        <outline val="0"/>
        <shadow val="0"/>
        <u val="none"/>
        <vertAlign val="baseline"/>
        <name val="Arial"/>
        <scheme val="none"/>
      </font>
      <fill>
        <patternFill patternType="none">
          <fgColor indexed="64"/>
          <bgColor auto="1"/>
        </patternFill>
      </fill>
    </dxf>
    <dxf>
      <font>
        <strike val="0"/>
        <outline val="0"/>
        <shadow val="0"/>
        <u val="none"/>
        <vertAlign val="baseline"/>
        <name val="Arial"/>
        <scheme val="none"/>
      </font>
      <fill>
        <patternFill patternType="none">
          <fgColor indexed="64"/>
          <bgColor auto="1"/>
        </patternFill>
      </fill>
    </dxf>
    <dxf>
      <font>
        <strike val="0"/>
        <outline val="0"/>
        <shadow val="0"/>
        <u val="none"/>
        <vertAlign val="baseline"/>
        <name val="Arial"/>
        <scheme val="none"/>
      </font>
      <fill>
        <patternFill patternType="none">
          <fgColor indexed="64"/>
          <bgColor auto="1"/>
        </patternFill>
      </fill>
    </dxf>
    <dxf>
      <font>
        <strike val="0"/>
        <outline val="0"/>
        <shadow val="0"/>
        <u val="none"/>
        <vertAlign val="baseline"/>
        <name val="Arial"/>
        <scheme val="none"/>
      </font>
      <fill>
        <patternFill patternType="none">
          <fgColor indexed="64"/>
          <bgColor auto="1"/>
        </patternFill>
      </fill>
    </dxf>
    <dxf>
      <font>
        <b/>
        <strike val="0"/>
        <outline val="0"/>
        <shadow val="0"/>
        <u val="none"/>
        <vertAlign val="baseline"/>
        <name val="Arial"/>
        <scheme val="none"/>
      </font>
      <fill>
        <patternFill patternType="none">
          <fgColor indexed="64"/>
          <bgColor auto="1"/>
        </patternFill>
      </fill>
    </dxf>
    <dxf>
      <font>
        <strike val="0"/>
        <outline val="0"/>
        <shadow val="0"/>
        <u val="none"/>
        <vertAlign val="baseline"/>
        <name val="Arial"/>
        <scheme val="none"/>
      </font>
      <numFmt numFmtId="0" formatCode="General"/>
      <fill>
        <patternFill patternType="none">
          <fgColor indexed="64"/>
          <bgColor auto="1"/>
        </patternFill>
      </fill>
    </dxf>
    <dxf>
      <font>
        <strike val="0"/>
        <outline val="0"/>
        <shadow val="0"/>
        <u val="none"/>
        <vertAlign val="baseline"/>
        <name val="Arial"/>
        <scheme val="none"/>
      </font>
      <fill>
        <patternFill patternType="none">
          <fgColor indexed="64"/>
          <bgColor auto="1"/>
        </patternFill>
      </fill>
    </dxf>
    <dxf>
      <font>
        <strike val="0"/>
        <outline val="0"/>
        <shadow val="0"/>
        <u val="none"/>
        <vertAlign val="baseline"/>
        <name val="Arial"/>
        <scheme val="none"/>
      </font>
      <fill>
        <patternFill patternType="none">
          <fgColor indexed="64"/>
          <bgColor auto="1"/>
        </patternFill>
      </fill>
    </dxf>
    <dxf>
      <font>
        <strike val="0"/>
        <outline val="0"/>
        <shadow val="0"/>
        <u val="none"/>
        <vertAlign val="baseline"/>
        <name val="Arial"/>
        <scheme val="none"/>
      </font>
      <fill>
        <patternFill patternType="none">
          <fgColor indexed="64"/>
          <bgColor auto="1"/>
        </patternFill>
      </fill>
    </dxf>
    <dxf>
      <font>
        <strike val="0"/>
        <outline val="0"/>
        <shadow val="0"/>
        <u val="none"/>
        <vertAlign val="baseline"/>
        <name val="Arial"/>
        <scheme val="none"/>
      </font>
      <fill>
        <patternFill patternType="none">
          <fgColor indexed="64"/>
          <bgColor auto="1"/>
        </patternFill>
      </fill>
    </dxf>
    <dxf>
      <font>
        <strike val="0"/>
        <outline val="0"/>
        <shadow val="0"/>
        <u val="none"/>
        <vertAlign val="baseline"/>
        <name val="Arial"/>
        <scheme val="none"/>
      </font>
      <fill>
        <patternFill patternType="none">
          <fgColor indexed="64"/>
          <bgColor auto="1"/>
        </patternFill>
      </fill>
    </dxf>
    <dxf>
      <font>
        <strike val="0"/>
        <outline val="0"/>
        <shadow val="0"/>
        <u val="none"/>
        <vertAlign val="baseline"/>
        <name val="Arial"/>
        <scheme val="none"/>
      </font>
      <numFmt numFmtId="0" formatCode="General"/>
      <fill>
        <patternFill patternType="none">
          <fgColor indexed="64"/>
          <bgColor auto="1"/>
        </patternFill>
      </fill>
    </dxf>
    <dxf>
      <font>
        <b/>
        <strike val="0"/>
        <outline val="0"/>
        <shadow val="0"/>
        <u val="none"/>
        <vertAlign val="baseline"/>
        <sz val="11"/>
        <color auto="1"/>
        <name val="Arial"/>
        <scheme val="none"/>
      </font>
      <fill>
        <patternFill patternType="none">
          <fgColor indexed="64"/>
          <bgColor auto="1"/>
        </patternFill>
      </fill>
    </dxf>
    <dxf>
      <font>
        <strike val="0"/>
        <outline val="0"/>
        <shadow val="0"/>
        <u val="none"/>
        <vertAlign val="baseline"/>
        <name val="Arial"/>
        <scheme val="none"/>
      </font>
      <fill>
        <patternFill patternType="none">
          <fgColor indexed="64"/>
          <bgColor auto="1"/>
        </patternFill>
      </fill>
    </dxf>
    <dxf>
      <font>
        <strike val="0"/>
        <outline val="0"/>
        <shadow val="0"/>
        <u val="none"/>
        <vertAlign val="baseline"/>
        <name val="Arial"/>
        <scheme val="none"/>
      </font>
    </dxf>
    <dxf>
      <font>
        <strike val="0"/>
        <outline val="0"/>
        <shadow val="0"/>
        <u val="none"/>
        <vertAlign val="baseline"/>
        <sz val="11"/>
        <color theme="1"/>
        <name val="Arial"/>
        <scheme val="none"/>
      </font>
      <numFmt numFmtId="0" formatCode="General"/>
      <alignment horizontal="right" vertical="bottom"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strike val="0"/>
        <outline val="0"/>
        <shadow val="0"/>
        <u val="none"/>
        <vertAlign val="baseline"/>
        <sz val="11"/>
        <color theme="1"/>
        <name val="Arial"/>
        <scheme val="none"/>
      </font>
      <numFmt numFmtId="0" formatCode="General"/>
      <alignment horizontal="right" vertical="bottom" textRotation="0" wrapText="0" indent="0" justifyLastLine="0" shrinkToFit="0" readingOrder="0"/>
      <border diagonalUp="0" diagonalDown="0">
        <left/>
        <right/>
        <top style="thin">
          <color auto="1"/>
        </top>
        <bottom style="thin">
          <color auto="1"/>
        </bottom>
        <vertical/>
        <horizontal style="thin">
          <color auto="1"/>
        </horizontal>
      </border>
    </dxf>
    <dxf>
      <font>
        <strike val="0"/>
        <outline val="0"/>
        <shadow val="0"/>
        <u val="none"/>
        <vertAlign val="baseline"/>
        <sz val="11"/>
        <color theme="1"/>
        <name val="Arial"/>
        <scheme val="none"/>
      </font>
      <alignment horizontal="right" vertical="bottom" textRotation="0" wrapText="0" indent="0" justifyLastLine="0" shrinkToFit="0" readingOrder="0"/>
      <border diagonalUp="0" diagonalDown="0">
        <left/>
        <right/>
        <top style="thin">
          <color auto="1"/>
        </top>
        <bottom style="thin">
          <color auto="1"/>
        </bottom>
        <vertical/>
        <horizontal style="thin">
          <color auto="1"/>
        </horizontal>
      </border>
    </dxf>
    <dxf>
      <font>
        <strike val="0"/>
        <outline val="0"/>
        <shadow val="0"/>
        <u val="none"/>
        <vertAlign val="baseline"/>
        <sz val="11"/>
        <color theme="1"/>
        <name val="Arial"/>
        <scheme val="none"/>
      </font>
      <numFmt numFmtId="0" formatCode="General"/>
      <alignment horizontal="right" vertical="bottom" textRotation="0" wrapText="0" indent="0" justifyLastLine="0" shrinkToFit="0" readingOrder="0"/>
      <border diagonalUp="0" diagonalDown="0">
        <left/>
        <right/>
        <top style="thin">
          <color auto="1"/>
        </top>
        <bottom style="thin">
          <color auto="1"/>
        </bottom>
        <vertical/>
        <horizontal style="thin">
          <color auto="1"/>
        </horizontal>
      </border>
    </dxf>
    <dxf>
      <font>
        <strike val="0"/>
        <outline val="0"/>
        <shadow val="0"/>
        <u val="none"/>
        <vertAlign val="baseline"/>
        <sz val="11"/>
        <color theme="1"/>
        <name val="Arial"/>
        <scheme val="none"/>
      </font>
      <alignment horizontal="right" vertical="bottom" textRotation="0" wrapText="0" indent="0" justifyLastLine="0" shrinkToFit="0" readingOrder="0"/>
      <border diagonalUp="0" diagonalDown="0">
        <left/>
        <right/>
        <top style="thin">
          <color auto="1"/>
        </top>
        <bottom style="thin">
          <color auto="1"/>
        </bottom>
        <vertical/>
        <horizontal style="thin">
          <color auto="1"/>
        </horizontal>
      </border>
    </dxf>
    <dxf>
      <font>
        <b/>
        <strike val="0"/>
        <outline val="0"/>
        <shadow val="0"/>
        <u val="none"/>
        <vertAlign val="baseline"/>
        <sz val="11"/>
        <color theme="1"/>
        <name val="Arial"/>
        <scheme val="none"/>
      </font>
      <border diagonalUp="0" diagonalDown="0">
        <left style="thin">
          <color indexed="64"/>
        </left>
        <right/>
        <top style="thin">
          <color auto="1"/>
        </top>
        <bottom style="thin">
          <color auto="1"/>
        </bottom>
        <vertical/>
        <horizontal style="thin">
          <color auto="1"/>
        </horizontal>
      </border>
    </dxf>
    <dxf>
      <font>
        <strike val="0"/>
        <outline val="0"/>
        <shadow val="0"/>
        <u val="none"/>
        <vertAlign val="baseline"/>
        <sz val="11"/>
        <color theme="1"/>
        <name val="Arial"/>
        <scheme val="none"/>
      </font>
      <numFmt numFmtId="0" formatCode="General"/>
      <alignment horizontal="right" vertical="center" textRotation="0" wrapText="0" indent="0" justifyLastLine="0" shrinkToFit="0" readingOrder="0"/>
    </dxf>
    <dxf>
      <font>
        <strike val="0"/>
        <outline val="0"/>
        <shadow val="0"/>
        <u val="none"/>
        <vertAlign val="baseline"/>
        <sz val="11"/>
        <color theme="1"/>
        <name val="Arial"/>
        <scheme val="none"/>
      </font>
      <alignment horizontal="right" vertical="center" textRotation="0" wrapText="0" indent="0" justifyLastLine="0" shrinkToFit="0" readingOrder="0"/>
    </dxf>
    <dxf>
      <font>
        <strike val="0"/>
        <outline val="0"/>
        <shadow val="0"/>
        <u val="none"/>
        <vertAlign val="baseline"/>
        <sz val="11"/>
        <color theme="1"/>
        <name val="Arial"/>
        <scheme val="none"/>
      </font>
      <alignment horizontal="right" vertical="center" textRotation="0" wrapText="0" indent="0" justifyLastLine="0" shrinkToFit="0" readingOrder="0"/>
    </dxf>
    <dxf>
      <font>
        <strike val="0"/>
        <outline val="0"/>
        <shadow val="0"/>
        <u val="none"/>
        <vertAlign val="baseline"/>
        <sz val="11"/>
        <color theme="1"/>
        <name val="Arial"/>
        <scheme val="none"/>
      </font>
      <numFmt numFmtId="0" formatCode="General"/>
      <alignment horizontal="right" vertical="center" textRotation="0" wrapText="0" indent="0" justifyLastLine="0" shrinkToFit="0" readingOrder="0"/>
    </dxf>
    <dxf>
      <font>
        <strike val="0"/>
        <outline val="0"/>
        <shadow val="0"/>
        <u val="none"/>
        <vertAlign val="baseline"/>
        <sz val="11"/>
        <color theme="1"/>
        <name val="Arial"/>
        <scheme val="none"/>
      </font>
      <alignment horizontal="right" vertical="center" textRotation="0" wrapText="0" indent="0" justifyLastLine="0" shrinkToFit="0" readingOrder="0"/>
    </dxf>
    <dxf>
      <font>
        <b/>
        <strike val="0"/>
        <outline val="0"/>
        <shadow val="0"/>
        <u val="none"/>
        <vertAlign val="baseline"/>
        <sz val="11"/>
        <name val="Arial"/>
        <scheme val="none"/>
      </font>
    </dxf>
    <dxf>
      <border outline="0">
        <top style="thin">
          <color indexed="8"/>
        </top>
      </border>
    </dxf>
    <dxf>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none"/>
      </font>
      <border diagonalUp="0" diagonalDown="0" outline="0">
        <left/>
        <right style="thin">
          <color indexed="64"/>
        </right>
        <top/>
        <bottom/>
      </border>
    </dxf>
    <dxf>
      <font>
        <strike val="0"/>
        <outline val="0"/>
        <shadow val="0"/>
        <u val="none"/>
        <vertAlign val="baseline"/>
        <sz val="11"/>
        <color theme="1"/>
        <name val="Arial"/>
        <scheme val="none"/>
      </font>
      <numFmt numFmtId="0" formatCode="General"/>
    </dxf>
    <dxf>
      <border diagonalUp="0" diagonalDown="0" outline="0">
        <left/>
        <right style="thin">
          <color indexed="64"/>
        </right>
        <top/>
        <bottom/>
      </border>
    </dxf>
    <dxf>
      <font>
        <b val="0"/>
        <i val="0"/>
        <strike val="0"/>
        <condense val="0"/>
        <extend val="0"/>
        <outline val="0"/>
        <shadow val="0"/>
        <u val="none"/>
        <vertAlign val="baseline"/>
        <sz val="11"/>
        <color theme="1"/>
        <name val="Arial"/>
        <scheme val="none"/>
      </font>
      <alignment horizontal="right" vertical="bottom" textRotation="0" wrapText="0" indent="0" justifyLastLine="0" shrinkToFit="0" readingOrder="0"/>
      <border diagonalUp="0" diagonalDown="0" outline="0">
        <left/>
        <right/>
        <top/>
        <bottom/>
      </border>
    </dxf>
    <dxf>
      <font>
        <strike val="0"/>
        <outline val="0"/>
        <shadow val="0"/>
        <u val="none"/>
        <vertAlign val="baseline"/>
        <sz val="11"/>
        <color theme="1"/>
        <name val="Arial"/>
        <scheme val="none"/>
      </font>
      <numFmt numFmtId="0" formatCode="General"/>
    </dxf>
    <dxf>
      <border diagonalUp="0" diagonalDown="0" outline="0">
        <left/>
        <right/>
        <top/>
        <bottom/>
      </border>
    </dxf>
    <dxf>
      <font>
        <b val="0"/>
        <i val="0"/>
        <strike val="0"/>
        <condense val="0"/>
        <extend val="0"/>
        <outline val="0"/>
        <shadow val="0"/>
        <u val="none"/>
        <vertAlign val="baseline"/>
        <sz val="11"/>
        <color theme="1"/>
        <name val="Arial"/>
        <scheme val="none"/>
      </font>
      <alignment horizontal="right" vertical="bottom" textRotation="0" wrapText="0" indent="0" justifyLastLine="0" shrinkToFit="0" readingOrder="0"/>
      <border diagonalUp="0" diagonalDown="0" outline="0">
        <left/>
        <right/>
        <top/>
        <bottom/>
      </border>
    </dxf>
    <dxf>
      <font>
        <strike val="0"/>
        <outline val="0"/>
        <shadow val="0"/>
        <u val="none"/>
        <vertAlign val="baseline"/>
        <sz val="11"/>
        <color theme="1"/>
        <name val="Arial"/>
        <scheme val="none"/>
      </font>
    </dxf>
    <dxf>
      <border diagonalUp="0" diagonalDown="0" outline="0">
        <left/>
        <right/>
        <top/>
        <bottom/>
      </border>
    </dxf>
    <dxf>
      <font>
        <b val="0"/>
        <i val="0"/>
        <strike val="0"/>
        <condense val="0"/>
        <extend val="0"/>
        <outline val="0"/>
        <shadow val="0"/>
        <u val="none"/>
        <vertAlign val="baseline"/>
        <sz val="11"/>
        <color theme="1"/>
        <name val="Arial"/>
        <scheme val="none"/>
      </font>
      <alignment horizontal="right" vertical="bottom" textRotation="0" wrapText="0" indent="0" justifyLastLine="0" shrinkToFit="0" readingOrder="0"/>
      <border diagonalUp="0" diagonalDown="0" outline="0">
        <left/>
        <right/>
        <top/>
        <bottom/>
      </border>
    </dxf>
    <dxf>
      <font>
        <strike val="0"/>
        <outline val="0"/>
        <shadow val="0"/>
        <u val="none"/>
        <vertAlign val="baseline"/>
        <sz val="11"/>
        <color theme="1"/>
        <name val="Arial"/>
        <scheme val="none"/>
      </font>
    </dxf>
    <dxf>
      <border diagonalUp="0" diagonalDown="0" outline="0">
        <left/>
        <right/>
        <top/>
        <bottom/>
      </border>
    </dxf>
    <dxf>
      <font>
        <b val="0"/>
        <i val="0"/>
        <strike val="0"/>
        <condense val="0"/>
        <extend val="0"/>
        <outline val="0"/>
        <shadow val="0"/>
        <u val="none"/>
        <vertAlign val="baseline"/>
        <sz val="11"/>
        <color theme="1"/>
        <name val="Arial"/>
        <scheme val="none"/>
      </font>
      <border diagonalUp="0" diagonalDown="0" outline="0">
        <left/>
        <right/>
        <top/>
        <bottom/>
      </border>
    </dxf>
    <dxf>
      <font>
        <strike val="0"/>
        <outline val="0"/>
        <shadow val="0"/>
        <u val="none"/>
        <vertAlign val="baseline"/>
        <sz val="11"/>
        <color theme="1"/>
        <name val="Arial"/>
        <scheme val="none"/>
      </font>
    </dxf>
    <dxf>
      <border diagonalUp="0" diagonalDown="0" outline="0">
        <left/>
        <right/>
        <top/>
        <bottom/>
      </border>
    </dxf>
    <dxf>
      <font>
        <b val="0"/>
        <i val="0"/>
        <strike val="0"/>
        <condense val="0"/>
        <extend val="0"/>
        <outline val="0"/>
        <shadow val="0"/>
        <u val="none"/>
        <vertAlign val="baseline"/>
        <sz val="11"/>
        <color theme="1"/>
        <name val="Arial"/>
        <scheme val="none"/>
      </font>
      <border diagonalUp="0" diagonalDown="0" outline="0">
        <left/>
        <right/>
        <top/>
        <bottom/>
      </border>
    </dxf>
    <dxf>
      <font>
        <strike val="0"/>
        <outline val="0"/>
        <shadow val="0"/>
        <u val="none"/>
        <vertAlign val="baseline"/>
        <sz val="11"/>
        <color theme="1"/>
        <name val="Arial"/>
        <scheme val="none"/>
      </font>
    </dxf>
    <dxf>
      <border diagonalUp="0" diagonalDown="0" outline="0">
        <left/>
        <right/>
        <top/>
        <bottom/>
      </border>
    </dxf>
    <dxf>
      <font>
        <b/>
        <i val="0"/>
        <strike val="0"/>
        <condense val="0"/>
        <extend val="0"/>
        <outline val="0"/>
        <shadow val="0"/>
        <u val="none"/>
        <vertAlign val="baseline"/>
        <sz val="11"/>
        <color theme="1"/>
        <name val="Arial"/>
        <scheme val="none"/>
      </font>
      <alignment horizontal="right" vertical="bottom" textRotation="0" wrapText="0" indent="0" justifyLastLine="0" shrinkToFit="0" readingOrder="0"/>
      <border diagonalUp="0" diagonalDown="0" outline="0">
        <left/>
        <right/>
        <top/>
        <bottom/>
      </border>
    </dxf>
    <dxf>
      <font>
        <strike val="0"/>
        <outline val="0"/>
        <shadow val="0"/>
        <u val="none"/>
        <vertAlign val="baseline"/>
        <sz val="11"/>
        <color theme="1"/>
        <name val="Arial"/>
        <scheme val="none"/>
      </font>
    </dxf>
    <dxf>
      <border diagonalUp="0" diagonalDown="0" outline="0">
        <left/>
        <right/>
        <top/>
        <bottom/>
      </border>
    </dxf>
    <dxf>
      <font>
        <b/>
        <i val="0"/>
        <strike val="0"/>
        <condense val="0"/>
        <extend val="0"/>
        <outline val="0"/>
        <shadow val="0"/>
        <u val="none"/>
        <vertAlign val="baseline"/>
        <sz val="11"/>
        <color theme="1"/>
        <name val="Arial"/>
        <scheme val="none"/>
      </font>
      <border diagonalUp="0" diagonalDown="0" outline="0">
        <left style="thin">
          <color indexed="64"/>
        </left>
        <right/>
        <top/>
        <bottom/>
      </border>
    </dxf>
    <dxf>
      <border diagonalUp="0" diagonalDown="0" outline="0">
        <left style="thin">
          <color indexed="64"/>
        </left>
        <right/>
        <top/>
        <bottom/>
      </border>
    </dxf>
    <dxf>
      <font>
        <b val="0"/>
        <i val="0"/>
        <strike val="0"/>
        <condense val="0"/>
        <extend val="0"/>
        <outline val="0"/>
        <shadow val="0"/>
        <u val="none"/>
        <vertAlign val="baseline"/>
        <sz val="11"/>
        <color theme="1"/>
        <name val="Arial"/>
        <scheme val="none"/>
      </font>
      <alignment horizontal="right" vertical="bottom" textRotation="0" wrapText="0" indent="0" justifyLastLine="0" shrinkToFit="0" readingOrder="0"/>
      <border diagonalUp="0" diagonalDown="0" outline="0">
        <left/>
        <right/>
        <top/>
        <bottom/>
      </border>
    </dxf>
    <dxf>
      <font>
        <strike val="0"/>
        <outline val="0"/>
        <shadow val="0"/>
        <u val="none"/>
        <vertAlign val="baseline"/>
        <sz val="11"/>
        <color theme="1"/>
        <name val="Arial"/>
        <scheme val="none"/>
      </font>
      <numFmt numFmtId="0" formatCode="General"/>
    </dxf>
    <dxf>
      <border diagonalUp="0" diagonalDown="0" outline="0">
        <left/>
        <right/>
        <top/>
        <bottom/>
      </border>
    </dxf>
    <dxf>
      <font>
        <b val="0"/>
        <i val="0"/>
        <strike val="0"/>
        <condense val="0"/>
        <extend val="0"/>
        <outline val="0"/>
        <shadow val="0"/>
        <u val="none"/>
        <vertAlign val="baseline"/>
        <sz val="11"/>
        <color theme="1"/>
        <name val="Arial"/>
        <scheme val="none"/>
      </font>
      <alignment horizontal="right" vertical="bottom" textRotation="0" wrapText="0" indent="0" justifyLastLine="0" shrinkToFit="0" readingOrder="0"/>
      <border diagonalUp="0" diagonalDown="0" outline="0">
        <left/>
        <right/>
        <top/>
        <bottom/>
      </border>
    </dxf>
    <dxf>
      <font>
        <strike val="0"/>
        <outline val="0"/>
        <shadow val="0"/>
        <u val="none"/>
        <vertAlign val="baseline"/>
        <sz val="11"/>
        <color theme="1"/>
        <name val="Arial"/>
        <scheme val="none"/>
      </font>
    </dxf>
    <dxf>
      <border diagonalUp="0" diagonalDown="0" outline="0">
        <left/>
        <right/>
        <top/>
        <bottom/>
      </border>
    </dxf>
    <dxf>
      <font>
        <b val="0"/>
        <i val="0"/>
        <strike val="0"/>
        <condense val="0"/>
        <extend val="0"/>
        <outline val="0"/>
        <shadow val="0"/>
        <u val="none"/>
        <vertAlign val="baseline"/>
        <sz val="11"/>
        <color theme="1"/>
        <name val="Arial"/>
        <scheme val="none"/>
      </font>
      <alignment horizontal="right" vertical="bottom" textRotation="0" wrapText="0" indent="0" justifyLastLine="0" shrinkToFit="0" readingOrder="0"/>
      <border diagonalUp="0" diagonalDown="0" outline="0">
        <left/>
        <right/>
        <top/>
        <bottom/>
      </border>
    </dxf>
    <dxf>
      <font>
        <strike val="0"/>
        <outline val="0"/>
        <shadow val="0"/>
        <u val="none"/>
        <vertAlign val="baseline"/>
        <sz val="11"/>
        <color theme="1"/>
        <name val="Arial"/>
        <scheme val="none"/>
      </font>
    </dxf>
    <dxf>
      <border diagonalUp="0" diagonalDown="0" outline="0">
        <left/>
        <right/>
        <top/>
        <bottom/>
      </border>
    </dxf>
    <dxf>
      <font>
        <b val="0"/>
        <i val="0"/>
        <strike val="0"/>
        <condense val="0"/>
        <extend val="0"/>
        <outline val="0"/>
        <shadow val="0"/>
        <u val="none"/>
        <vertAlign val="baseline"/>
        <sz val="11"/>
        <color theme="1"/>
        <name val="Arial"/>
        <scheme val="none"/>
      </font>
      <alignment horizontal="right" vertical="bottom" textRotation="0" wrapText="0" indent="0" justifyLastLine="0" shrinkToFit="0" readingOrder="0"/>
      <border diagonalUp="0" diagonalDown="0" outline="0">
        <left/>
        <right/>
        <top/>
        <bottom/>
      </border>
    </dxf>
    <dxf>
      <font>
        <strike val="0"/>
        <outline val="0"/>
        <shadow val="0"/>
        <u val="none"/>
        <vertAlign val="baseline"/>
        <sz val="11"/>
        <color theme="1"/>
        <name val="Arial"/>
        <scheme val="none"/>
      </font>
    </dxf>
    <dxf>
      <border diagonalUp="0" diagonalDown="0" outline="0">
        <left/>
        <right/>
        <top/>
        <bottom/>
      </border>
    </dxf>
    <dxf>
      <font>
        <b val="0"/>
        <i val="0"/>
        <strike val="0"/>
        <condense val="0"/>
        <extend val="0"/>
        <outline val="0"/>
        <shadow val="0"/>
        <u val="none"/>
        <vertAlign val="baseline"/>
        <sz val="11"/>
        <color theme="1"/>
        <name val="Arial"/>
        <scheme val="none"/>
      </font>
      <alignment horizontal="right" vertical="bottom" textRotation="0" wrapText="0" indent="0" justifyLastLine="0" shrinkToFit="0" readingOrder="0"/>
      <border diagonalUp="0" diagonalDown="0" outline="0">
        <left/>
        <right/>
        <top/>
        <bottom/>
      </border>
    </dxf>
    <dxf>
      <font>
        <strike val="0"/>
        <outline val="0"/>
        <shadow val="0"/>
        <u val="none"/>
        <vertAlign val="baseline"/>
        <sz val="11"/>
        <color theme="1"/>
        <name val="Arial"/>
        <scheme val="none"/>
      </font>
    </dxf>
    <dxf>
      <border diagonalUp="0" diagonalDown="0" outline="0">
        <left/>
        <right/>
        <top/>
        <bottom/>
      </border>
    </dxf>
    <dxf>
      <font>
        <b val="0"/>
        <i val="0"/>
        <strike val="0"/>
        <condense val="0"/>
        <extend val="0"/>
        <outline val="0"/>
        <shadow val="0"/>
        <u val="none"/>
        <vertAlign val="baseline"/>
        <sz val="11"/>
        <color theme="1"/>
        <name val="Arial"/>
        <scheme val="none"/>
      </font>
      <alignment horizontal="right" vertical="bottom" textRotation="0" wrapText="0" indent="0" justifyLastLine="0" shrinkToFit="0" readingOrder="0"/>
      <border diagonalUp="0" diagonalDown="0" outline="0">
        <left/>
        <right/>
        <top/>
        <bottom/>
      </border>
    </dxf>
    <dxf>
      <font>
        <strike val="0"/>
        <outline val="0"/>
        <shadow val="0"/>
        <u val="none"/>
        <vertAlign val="baseline"/>
        <sz val="11"/>
        <color theme="1"/>
        <name val="Arial"/>
        <scheme val="none"/>
      </font>
    </dxf>
    <dxf>
      <border diagonalUp="0" diagonalDown="0" outline="0">
        <left/>
        <right/>
        <top/>
        <bottom/>
      </border>
    </dxf>
    <dxf>
      <font>
        <b val="0"/>
        <i val="0"/>
        <strike val="0"/>
        <condense val="0"/>
        <extend val="0"/>
        <outline val="0"/>
        <shadow val="0"/>
        <u val="none"/>
        <vertAlign val="baseline"/>
        <sz val="11"/>
        <color theme="1"/>
        <name val="Arial"/>
        <scheme val="none"/>
      </font>
      <alignment horizontal="right" vertical="bottom" textRotation="0" wrapText="0" indent="0" justifyLastLine="0" shrinkToFit="0" readingOrder="0"/>
      <border diagonalUp="0" diagonalDown="0" outline="0">
        <left/>
        <right/>
        <top/>
        <bottom/>
      </border>
    </dxf>
    <dxf>
      <font>
        <strike val="0"/>
        <outline val="0"/>
        <shadow val="0"/>
        <u val="none"/>
        <vertAlign val="baseline"/>
        <sz val="11"/>
        <color theme="1"/>
        <name val="Arial"/>
        <scheme val="none"/>
      </font>
    </dxf>
    <dxf>
      <border diagonalUp="0" diagonalDown="0" outline="0">
        <left/>
        <right/>
        <top/>
        <bottom/>
      </border>
    </dxf>
    <dxf>
      <font>
        <b val="0"/>
        <i val="0"/>
        <strike val="0"/>
        <condense val="0"/>
        <extend val="0"/>
        <outline val="0"/>
        <shadow val="0"/>
        <u val="none"/>
        <vertAlign val="baseline"/>
        <sz val="11"/>
        <color theme="1"/>
        <name val="Arial"/>
        <scheme val="none"/>
      </font>
      <alignment horizontal="right" vertical="bottom" textRotation="0" wrapText="0" indent="0" justifyLastLine="0" shrinkToFit="0" readingOrder="0"/>
      <border diagonalUp="0" diagonalDown="0" outline="0">
        <left/>
        <right/>
        <top/>
        <bottom/>
      </border>
    </dxf>
    <dxf>
      <font>
        <strike val="0"/>
        <outline val="0"/>
        <shadow val="0"/>
        <u val="none"/>
        <vertAlign val="baseline"/>
        <sz val="11"/>
        <color theme="1"/>
        <name val="Arial"/>
        <scheme val="none"/>
      </font>
    </dxf>
    <dxf>
      <border diagonalUp="0" diagonalDown="0" outline="0">
        <left/>
        <right/>
        <top/>
        <bottom/>
      </border>
    </dxf>
    <dxf>
      <font>
        <b val="0"/>
        <i val="0"/>
        <strike val="0"/>
        <condense val="0"/>
        <extend val="0"/>
        <outline val="0"/>
        <shadow val="0"/>
        <u val="none"/>
        <vertAlign val="baseline"/>
        <sz val="11"/>
        <color theme="1"/>
        <name val="Arial"/>
        <scheme val="none"/>
      </font>
      <alignment horizontal="right" vertical="bottom" textRotation="0" wrapText="0" indent="0" justifyLastLine="0" shrinkToFit="0" readingOrder="0"/>
      <border diagonalUp="0" diagonalDown="0" outline="0">
        <left/>
        <right/>
        <top/>
        <bottom/>
      </border>
    </dxf>
    <dxf>
      <font>
        <strike val="0"/>
        <outline val="0"/>
        <shadow val="0"/>
        <u val="none"/>
        <vertAlign val="baseline"/>
        <sz val="11"/>
        <color theme="1"/>
        <name val="Arial"/>
        <scheme val="none"/>
      </font>
    </dxf>
    <dxf>
      <border diagonalUp="0" diagonalDown="0" outline="0">
        <left/>
        <right/>
        <top/>
        <bottom/>
      </border>
    </dxf>
    <dxf>
      <font>
        <b/>
        <i val="0"/>
        <strike val="0"/>
        <condense val="0"/>
        <extend val="0"/>
        <outline val="0"/>
        <shadow val="0"/>
        <u val="none"/>
        <vertAlign val="baseline"/>
        <sz val="11"/>
        <color theme="1"/>
        <name val="Arial"/>
        <scheme val="none"/>
      </font>
      <border diagonalUp="0" diagonalDown="0" outline="0">
        <left style="thin">
          <color indexed="64"/>
        </left>
        <right/>
        <top/>
        <bottom/>
      </border>
    </dxf>
    <dxf>
      <font>
        <b/>
        <strike val="0"/>
        <outline val="0"/>
        <shadow val="0"/>
        <u val="none"/>
        <vertAlign val="baseline"/>
        <sz val="11"/>
        <color theme="1"/>
        <name val="Arial"/>
        <scheme val="none"/>
      </font>
    </dxf>
    <dxf>
      <border diagonalUp="0" diagonalDown="0" outline="0">
        <left style="thin">
          <color indexed="64"/>
        </left>
        <right/>
        <top/>
        <bottom/>
      </border>
    </dxf>
    <dxf>
      <font>
        <strike val="0"/>
        <outline val="0"/>
        <shadow val="0"/>
        <u val="none"/>
        <vertAlign val="baseline"/>
        <sz val="11"/>
        <color theme="1"/>
        <name val="Arial"/>
        <scheme val="none"/>
      </font>
      <numFmt numFmtId="0" formatCode="General"/>
      <border diagonalUp="0" diagonalDown="0">
        <left/>
        <right style="thin">
          <color indexed="64"/>
        </right>
        <top/>
        <bottom/>
      </border>
    </dxf>
    <dxf>
      <font>
        <strike val="0"/>
        <outline val="0"/>
        <shadow val="0"/>
        <u val="none"/>
        <vertAlign val="baseline"/>
        <sz val="11"/>
        <color theme="1"/>
        <name val="Arial"/>
        <scheme val="none"/>
      </font>
      <numFmt numFmtId="0" formatCode="General"/>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b/>
        <strike val="0"/>
        <outline val="0"/>
        <shadow val="0"/>
        <u val="none"/>
        <vertAlign val="baseline"/>
        <sz val="11"/>
        <color theme="1"/>
        <name val="Arial"/>
        <scheme val="none"/>
      </font>
      <border diagonalUp="0" diagonalDown="0" outline="0">
        <left style="thin">
          <color indexed="64"/>
        </left>
        <right/>
        <top/>
        <bottom/>
      </border>
    </dxf>
    <dxf>
      <font>
        <strike val="0"/>
        <outline val="0"/>
        <shadow val="0"/>
        <u val="none"/>
        <vertAlign val="baseline"/>
        <sz val="11"/>
        <color theme="1"/>
        <name val="Arial"/>
        <scheme val="none"/>
      </font>
      <numFmt numFmtId="0" formatCode="General"/>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b/>
        <strike val="0"/>
        <outline val="0"/>
        <shadow val="0"/>
        <u val="none"/>
        <vertAlign val="baseline"/>
        <sz val="11"/>
        <color theme="1"/>
        <name val="Arial"/>
        <scheme val="none"/>
      </font>
    </dxf>
    <dxf>
      <font>
        <strike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dxf>
    <dxf>
      <font>
        <strike val="0"/>
        <outline val="0"/>
        <shadow val="0"/>
        <u val="none"/>
        <vertAlign val="baseline"/>
        <sz val="11"/>
        <color theme="1"/>
        <name val="Arial"/>
        <scheme val="none"/>
      </font>
      <numFmt numFmtId="0" formatCode="General"/>
    </dxf>
    <dxf>
      <font>
        <b val="0"/>
        <i val="0"/>
        <strike val="0"/>
        <condense val="0"/>
        <extend val="0"/>
        <outline val="0"/>
        <shadow val="0"/>
        <u val="none"/>
        <vertAlign val="baseline"/>
        <sz val="11"/>
        <color theme="1"/>
        <name val="Arial"/>
        <scheme val="none"/>
      </font>
    </dxf>
    <dxf>
      <font>
        <strike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dxf>
    <dxf>
      <font>
        <strike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dxf>
    <dxf>
      <font>
        <strike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dxf>
    <dxf>
      <font>
        <strike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dxf>
    <dxf>
      <font>
        <strike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dxf>
    <dxf>
      <font>
        <strike val="0"/>
        <outline val="0"/>
        <shadow val="0"/>
        <u val="none"/>
        <vertAlign val="baseline"/>
        <sz val="11"/>
        <color theme="1"/>
        <name val="Arial"/>
        <scheme val="none"/>
      </font>
    </dxf>
    <dxf>
      <font>
        <b/>
        <i val="0"/>
        <strike val="0"/>
        <condense val="0"/>
        <extend val="0"/>
        <outline val="0"/>
        <shadow val="0"/>
        <u val="none"/>
        <vertAlign val="baseline"/>
        <sz val="11"/>
        <color theme="1"/>
        <name val="Arial"/>
        <scheme val="none"/>
      </font>
    </dxf>
    <dxf>
      <font>
        <b/>
        <strike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dxf>
    <dxf>
      <font>
        <strike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dxf>
    <dxf>
      <font>
        <strike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dxf>
    <dxf>
      <font>
        <strike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dxf>
    <dxf>
      <font>
        <strike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dxf>
    <dxf>
      <font>
        <strike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dxf>
    <dxf>
      <font>
        <strike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dxf>
    <dxf>
      <font>
        <strike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dxf>
    <dxf>
      <font>
        <strike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dxf>
    <dxf>
      <font>
        <strike val="0"/>
        <outline val="0"/>
        <shadow val="0"/>
        <u val="none"/>
        <vertAlign val="baseline"/>
        <sz val="11"/>
        <color theme="1"/>
        <name val="Arial"/>
        <scheme val="none"/>
      </font>
    </dxf>
    <dxf>
      <font>
        <b/>
        <i val="0"/>
        <strike val="0"/>
        <condense val="0"/>
        <extend val="0"/>
        <outline val="0"/>
        <shadow val="0"/>
        <u val="none"/>
        <vertAlign val="baseline"/>
        <sz val="11"/>
        <color theme="1"/>
        <name val="Arial"/>
        <scheme val="none"/>
      </font>
    </dxf>
    <dxf>
      <font>
        <b/>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numFmt numFmtId="0" formatCode="General"/>
      <alignment horizontal="right" vertical="bottom" textRotation="0" wrapText="0" indent="0" justifyLastLine="0" shrinkToFit="0" readingOrder="0"/>
    </dxf>
    <dxf>
      <font>
        <strike val="0"/>
        <outline val="0"/>
        <shadow val="0"/>
        <u val="none"/>
        <vertAlign val="baseline"/>
        <sz val="11"/>
        <color theme="1"/>
        <name val="Arial"/>
        <scheme val="none"/>
      </font>
      <numFmt numFmtId="0" formatCode="General"/>
      <alignment horizontal="right" vertical="bottom" textRotation="0" wrapText="0" indent="0" justifyLastLine="0" shrinkToFit="0" readingOrder="0"/>
    </dxf>
    <dxf>
      <font>
        <strike val="0"/>
        <outline val="0"/>
        <shadow val="0"/>
        <u val="none"/>
        <vertAlign val="baseline"/>
        <sz val="11"/>
        <color theme="1"/>
        <name val="Arial"/>
        <scheme val="none"/>
      </font>
      <alignment horizontal="right" vertical="bottom" textRotation="0" wrapText="0" indent="0" justifyLastLine="0" shrinkToFit="0" readingOrder="0"/>
    </dxf>
    <dxf>
      <font>
        <strike val="0"/>
        <outline val="0"/>
        <shadow val="0"/>
        <u val="none"/>
        <vertAlign val="baseline"/>
        <sz val="11"/>
        <color theme="1"/>
        <name val="Arial"/>
        <scheme val="none"/>
      </font>
      <numFmt numFmtId="0" formatCode="General"/>
      <alignment horizontal="right" vertical="bottom" textRotation="0" wrapText="0" indent="0" justifyLastLine="0" shrinkToFit="0" readingOrder="0"/>
    </dxf>
    <dxf>
      <font>
        <strike val="0"/>
        <outline val="0"/>
        <shadow val="0"/>
        <u val="none"/>
        <vertAlign val="baseline"/>
        <sz val="11"/>
        <color theme="1"/>
        <name val="Arial"/>
        <scheme val="none"/>
      </font>
      <alignment horizontal="right" vertical="bottom" textRotation="0" wrapText="0" indent="0" justifyLastLine="0" shrinkToFit="0" readingOrder="0"/>
    </dxf>
    <dxf>
      <font>
        <b/>
        <strike val="0"/>
        <outline val="0"/>
        <shadow val="0"/>
        <u val="none"/>
        <vertAlign val="baseline"/>
        <sz val="11"/>
        <color theme="1"/>
        <name val="Arial"/>
        <scheme val="none"/>
      </font>
    </dxf>
    <dxf>
      <font>
        <strike val="0"/>
        <outline val="0"/>
        <shadow val="0"/>
        <u val="none"/>
        <vertAlign val="baseline"/>
        <sz val="11"/>
        <color theme="1"/>
        <name val="Arial"/>
        <scheme val="none"/>
      </font>
      <numFmt numFmtId="0" formatCode="General"/>
      <alignment horizontal="right" vertical="bottom" textRotation="0" wrapText="0" indent="0" justifyLastLine="0" shrinkToFit="0" readingOrder="0"/>
    </dxf>
    <dxf>
      <font>
        <strike val="0"/>
        <outline val="0"/>
        <shadow val="0"/>
        <u val="none"/>
        <vertAlign val="baseline"/>
        <sz val="11"/>
        <color theme="1"/>
        <name val="Arial"/>
        <scheme val="none"/>
      </font>
      <alignment horizontal="right" vertical="bottom" textRotation="0" wrapText="0" indent="0" justifyLastLine="0" shrinkToFit="0" readingOrder="0"/>
    </dxf>
    <dxf>
      <font>
        <strike val="0"/>
        <outline val="0"/>
        <shadow val="0"/>
        <u val="none"/>
        <vertAlign val="baseline"/>
        <sz val="11"/>
        <color theme="1"/>
        <name val="Arial"/>
        <scheme val="none"/>
      </font>
      <alignment horizontal="right" vertical="bottom" textRotation="0" wrapText="0" indent="0" justifyLastLine="0" shrinkToFit="0" readingOrder="0"/>
    </dxf>
    <dxf>
      <font>
        <strike val="0"/>
        <outline val="0"/>
        <shadow val="0"/>
        <u val="none"/>
        <vertAlign val="baseline"/>
        <sz val="11"/>
        <color theme="1"/>
        <name val="Arial"/>
        <scheme val="none"/>
      </font>
      <numFmt numFmtId="0" formatCode="General"/>
      <alignment horizontal="right" vertical="bottom" textRotation="0" wrapText="0" indent="0" justifyLastLine="0" shrinkToFit="0" readingOrder="0"/>
    </dxf>
    <dxf>
      <font>
        <strike val="0"/>
        <outline val="0"/>
        <shadow val="0"/>
        <u val="none"/>
        <vertAlign val="baseline"/>
        <sz val="11"/>
        <color theme="1"/>
        <name val="Arial"/>
        <scheme val="none"/>
      </font>
      <alignment horizontal="right" vertical="bottom" textRotation="0" wrapText="0" indent="0" justifyLastLine="0" shrinkToFit="0" readingOrder="0"/>
    </dxf>
    <dxf>
      <font>
        <b/>
        <strike val="0"/>
        <outline val="0"/>
        <shadow val="0"/>
        <u val="none"/>
        <vertAlign val="baseline"/>
        <sz val="11"/>
        <color theme="1"/>
        <name val="Arial"/>
        <scheme val="none"/>
      </font>
    </dxf>
    <dxf>
      <border outline="0">
        <top style="thin">
          <color indexed="64"/>
        </top>
      </border>
    </dxf>
  </dxfs>
  <tableStyles count="1" defaultTableStyle="TableStyleMedium9" defaultPivotStyle="PivotStyleLight16">
    <tableStyle name="Table Style 1" pivot="0" count="0"/>
  </tableStyles>
  <colors>
    <mruColors>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20</xdr:col>
      <xdr:colOff>0</xdr:colOff>
      <xdr:row>13</xdr:row>
      <xdr:rowOff>104775</xdr:rowOff>
    </xdr:from>
    <xdr:to>
      <xdr:col>20</xdr:col>
      <xdr:colOff>0</xdr:colOff>
      <xdr:row>17</xdr:row>
      <xdr:rowOff>0</xdr:rowOff>
    </xdr:to>
    <xdr:sp macro="" textlink="" fLocksText="0">
      <xdr:nvSpPr>
        <xdr:cNvPr id="3" name="Line 79"/>
        <xdr:cNvSpPr>
          <a:spLocks noChangeShapeType="1"/>
        </xdr:cNvSpPr>
      </xdr:nvSpPr>
      <xdr:spPr bwMode="auto">
        <a:xfrm>
          <a:off x="4152900" y="2971800"/>
          <a:ext cx="0" cy="657225"/>
        </a:xfrm>
        <a:prstGeom prst="line">
          <a:avLst/>
        </a:prstGeom>
        <a:noFill/>
        <a:ln w="9525">
          <a:solidFill>
            <a:srgbClr val="000000"/>
          </a:solidFill>
          <a:round/>
          <a:headEnd/>
          <a:tailEnd/>
        </a:ln>
      </xdr:spPr>
    </xdr:sp>
    <xdr:clientData fLocksWithSheet="0"/>
  </xdr:twoCellAnchor>
  <xdr:twoCellAnchor>
    <xdr:from>
      <xdr:col>20</xdr:col>
      <xdr:colOff>0</xdr:colOff>
      <xdr:row>13</xdr:row>
      <xdr:rowOff>104775</xdr:rowOff>
    </xdr:from>
    <xdr:to>
      <xdr:col>20</xdr:col>
      <xdr:colOff>0</xdr:colOff>
      <xdr:row>17</xdr:row>
      <xdr:rowOff>0</xdr:rowOff>
    </xdr:to>
    <xdr:sp macro="" textlink="" fLocksText="0">
      <xdr:nvSpPr>
        <xdr:cNvPr id="6" name="Line 79"/>
        <xdr:cNvSpPr>
          <a:spLocks noChangeShapeType="1"/>
        </xdr:cNvSpPr>
      </xdr:nvSpPr>
      <xdr:spPr bwMode="auto">
        <a:xfrm>
          <a:off x="15192375" y="2878931"/>
          <a:ext cx="0" cy="657225"/>
        </a:xfrm>
        <a:prstGeom prst="line">
          <a:avLst/>
        </a:prstGeom>
        <a:noFill/>
        <a:ln w="9525">
          <a:solidFill>
            <a:srgbClr val="000000"/>
          </a:solidFill>
          <a:round/>
          <a:headEnd/>
          <a:tailEnd/>
        </a:ln>
      </xdr:spPr>
    </xdr:sp>
    <xdr:clientData fLocksWithSheet="0"/>
  </xdr:twoCellAnchor>
</xdr:wsDr>
</file>

<file path=xl/tables/table1.xml><?xml version="1.0" encoding="utf-8"?>
<table xmlns="http://schemas.openxmlformats.org/spreadsheetml/2006/main" id="3" name="Table3" displayName="Table3" ref="A9:L59" totalsRowShown="0" tableBorderDxfId="275">
  <sortState ref="A10:L45">
    <sortCondition ref="A9:A45"/>
  </sortState>
  <tableColumns count="12">
    <tableColumn id="1" name="Column1" dataDxfId="274"/>
    <tableColumn id="2" name="Column2" dataDxfId="273"/>
    <tableColumn id="15" name="Column32" dataDxfId="272">
      <calculatedColumnFormula>SUM(#REF!+#REF!)</calculatedColumnFormula>
    </tableColumn>
    <tableColumn id="5" name="Column5" dataDxfId="271"/>
    <tableColumn id="6" name="Column6" dataDxfId="270"/>
    <tableColumn id="7" name="Column7" dataDxfId="269">
      <calculatedColumnFormula>SUM(B10+C10+D10+E10)</calculatedColumnFormula>
    </tableColumn>
    <tableColumn id="8" name="Column8" dataDxfId="268"/>
    <tableColumn id="9" name="Column9" dataDxfId="267"/>
    <tableColumn id="17" name="Column102" dataDxfId="266">
      <calculatedColumnFormula>SUM(#REF!+#REF!)</calculatedColumnFormula>
    </tableColumn>
    <tableColumn id="12" name="Column12" dataDxfId="265"/>
    <tableColumn id="13" name="Column13" dataDxfId="264">
      <calculatedColumnFormula>SUM(H10+I10+J10)</calculatedColumnFormula>
    </tableColumn>
    <tableColumn id="14" name="Column14" dataDxfId="263">
      <calculatedColumnFormula>SUM(Table3[[#This Row],[Column13]]+Table3[[#This Row],[Column7]])</calculatedColumnFormula>
    </tableColumn>
  </tableColumns>
  <tableStyleInfo name="TableStyleMedium23" showFirstColumn="0" showLastColumn="0" showRowStripes="1" showColumnStripes="0"/>
</table>
</file>

<file path=xl/tables/table10.xml><?xml version="1.0" encoding="utf-8"?>
<table xmlns="http://schemas.openxmlformats.org/spreadsheetml/2006/main" id="8" name="Table8" displayName="Table8" ref="A8:L24" totalsRowShown="0" dataDxfId="85">
  <autoFilter ref="A8:L24"/>
  <sortState ref="A9:L22">
    <sortCondition descending="1" ref="F8:F22"/>
  </sortState>
  <tableColumns count="12">
    <tableColumn id="1" name="Column1" dataDxfId="84"/>
    <tableColumn id="2" name="Column2" dataDxfId="83"/>
    <tableColumn id="15" name="Column22" dataDxfId="82"/>
    <tableColumn id="5" name="Column5" dataDxfId="81"/>
    <tableColumn id="6" name="Column6" dataDxfId="80"/>
    <tableColumn id="7" name="Column7" dataDxfId="79">
      <calculatedColumnFormula>SUM(B9:E9)</calculatedColumnFormula>
    </tableColumn>
    <tableColumn id="8" name="Column8" dataDxfId="78"/>
    <tableColumn id="9" name="Column9" dataDxfId="77"/>
    <tableColumn id="16" name="Column92" dataDxfId="76"/>
    <tableColumn id="12" name="Column12" dataDxfId="75"/>
    <tableColumn id="13" name="Column13" dataDxfId="74"/>
    <tableColumn id="14" name="Column14" dataDxfId="73">
      <calculatedColumnFormula>SUM(K9+F9)</calculatedColumnFormula>
    </tableColumn>
  </tableColumns>
  <tableStyleInfo name="TableStyleMedium23" showFirstColumn="0" showLastColumn="0" showRowStripes="1" showColumnStripes="0"/>
</table>
</file>

<file path=xl/tables/table11.xml><?xml version="1.0" encoding="utf-8"?>
<table xmlns="http://schemas.openxmlformats.org/spreadsheetml/2006/main" id="9" name="Table9" displayName="Table9" ref="A5:M48" totalsRowShown="0" headerRowDxfId="72" dataDxfId="71" tableBorderDxfId="70">
  <autoFilter ref="A5:M48"/>
  <tableColumns count="13">
    <tableColumn id="1" name="Column1" dataDxfId="69" dataCellStyle="Normal"/>
    <tableColumn id="2" name="Column2" dataDxfId="68" dataCellStyle="Normal"/>
    <tableColumn id="14" name="Column32" dataDxfId="67" dataCellStyle="Normal"/>
    <tableColumn id="5" name="Column5" dataDxfId="66" dataCellStyle="Normal"/>
    <tableColumn id="6" name="Column6" dataDxfId="65" dataCellStyle="Normal"/>
    <tableColumn id="7" name="Column7" dataDxfId="64" dataCellStyle="Normal">
      <calculatedColumnFormula>SUM(B6:E6)</calculatedColumnFormula>
    </tableColumn>
    <tableColumn id="8" name="Column8" dataDxfId="63" dataCellStyle="Normal"/>
    <tableColumn id="9" name="Column9" dataDxfId="62" dataCellStyle="Normal"/>
    <tableColumn id="16" name="Column102" dataDxfId="61" dataCellStyle="Normal"/>
    <tableColumn id="12" name="Column12" dataDxfId="60" dataCellStyle="Normal"/>
    <tableColumn id="13" name="Column13" dataDxfId="59" dataCellStyle="Normal">
      <calculatedColumnFormula>SUM(H6:J6)</calculatedColumnFormula>
    </tableColumn>
    <tableColumn id="15" name="Column14" dataDxfId="58" dataCellStyle="Normal">
      <calculatedColumnFormula>F6+K6</calculatedColumnFormula>
    </tableColumn>
    <tableColumn id="3" name="Column15" dataDxfId="57" dataCellStyle="Normal"/>
  </tableColumns>
  <tableStyleInfo name="TableStyleMedium23" showFirstColumn="0" showLastColumn="0" showRowStripes="1" showColumnStripes="0"/>
</table>
</file>

<file path=xl/tables/table12.xml><?xml version="1.0" encoding="utf-8"?>
<table xmlns="http://schemas.openxmlformats.org/spreadsheetml/2006/main" id="12" name="Table12" displayName="Table12" ref="O7:AF44" headerRowCount="0" totalsRowShown="0" headerRowDxfId="56" dataDxfId="54" headerRowBorderDxfId="55" dataCellStyle="Normal">
  <sortState ref="O7:AF43">
    <sortCondition ref="O6:O43"/>
  </sortState>
  <tableColumns count="18">
    <tableColumn id="1" name="Column1" headerRowDxfId="53" dataDxfId="52" totalsRowDxfId="51" dataCellStyle="Normal"/>
    <tableColumn id="2" name="Column2" headerRowDxfId="50" dataDxfId="49" totalsRowDxfId="48" dataCellStyle="Normal"/>
    <tableColumn id="3" name="Column3" headerRowDxfId="47" dataDxfId="46" totalsRowDxfId="45" dataCellStyle="Normal"/>
    <tableColumn id="4" name="Column4" headerRowDxfId="44" dataDxfId="43" totalsRowDxfId="42" dataCellStyle="Normal"/>
    <tableColumn id="5" name="Scholars*" headerRowDxfId="41" dataDxfId="40" totalsRowDxfId="39" dataCellStyle="Normal"/>
    <tableColumn id="6" name="Column5" headerRowDxfId="38" dataDxfId="37" totalsRowDxfId="36" dataCellStyle="Normal"/>
    <tableColumn id="7" name="Column6" headerRowDxfId="35" dataDxfId="34" totalsRowDxfId="33" dataCellStyle="Normal"/>
    <tableColumn id="8" name="Column7" headerRowDxfId="32" dataDxfId="31" totalsRowDxfId="30" dataCellStyle="Normal"/>
    <tableColumn id="9" name="Column8" headerRowDxfId="29" dataDxfId="28" totalsRowDxfId="27" dataCellStyle="Normal"/>
    <tableColumn id="10" name="Column9" headerRowDxfId="26" dataDxfId="25" totalsRowDxfId="24" dataCellStyle="Normal">
      <calculatedColumnFormula>P7+Q7+T7+U7+V7+W7</calculatedColumnFormula>
    </tableColumn>
    <tableColumn id="11" name="Column10" headerRowDxfId="23" dataDxfId="22" totalsRowDxfId="21" dataCellStyle="Normal"/>
    <tableColumn id="12" name="Column11" headerRowDxfId="20" dataDxfId="19" totalsRowDxfId="18" dataCellStyle="Normal"/>
    <tableColumn id="13" name="Column12" headerRowDxfId="17" dataDxfId="16" totalsRowDxfId="15" dataCellStyle="Normal"/>
    <tableColumn id="14" name="Scholars*6" headerRowDxfId="14" dataDxfId="13" totalsRowDxfId="12" dataCellStyle="Normal"/>
    <tableColumn id="15" name="Scholars*7" headerRowDxfId="11" dataDxfId="10" totalsRowDxfId="9" dataCellStyle="Normal"/>
    <tableColumn id="16" name="Scholars*8" headerRowDxfId="8" dataDxfId="7" totalsRowDxfId="6" dataCellStyle="Normal"/>
    <tableColumn id="17" name="Scholars*9" headerRowDxfId="5" dataDxfId="4" totalsRowDxfId="3" dataCellStyle="Normal">
      <calculatedColumnFormula>Z7+AA7+AD7</calculatedColumnFormula>
    </tableColumn>
    <tableColumn id="18" name="Scholars*10" headerRowDxfId="2" dataDxfId="1" totalsRowDxfId="0" dataCellStyle="Normal">
      <calculatedColumnFormula>X7+AE7</calculatedColumnFormula>
    </tableColumn>
  </tableColumns>
  <tableStyleInfo name="TableStyleMedium26" showFirstColumn="0" showLastColumn="0" showRowStripes="1" showColumnStripes="0"/>
</table>
</file>

<file path=xl/tables/table2.xml><?xml version="1.0" encoding="utf-8"?>
<table xmlns="http://schemas.openxmlformats.org/spreadsheetml/2006/main" id="4" name="Table4" displayName="Table4" ref="O9:AF59" dataDxfId="262">
  <autoFilter ref="O9:AF59"/>
  <sortState ref="O10:AF59">
    <sortCondition ref="O9:O59"/>
  </sortState>
  <tableColumns count="18">
    <tableColumn id="1" name="Column1" totalsRowLabel="Total" dataDxfId="261" totalsRowDxfId="260"/>
    <tableColumn id="2" name="Column2" dataDxfId="259" totalsRowDxfId="258"/>
    <tableColumn id="3" name="Column3" dataDxfId="257" totalsRowDxfId="256"/>
    <tableColumn id="4" name="Column4" dataDxfId="255" totalsRowDxfId="254"/>
    <tableColumn id="5" name="Column5" dataDxfId="253" totalsRowDxfId="252"/>
    <tableColumn id="6" name="Column6" dataDxfId="251" totalsRowDxfId="250"/>
    <tableColumn id="7" name="Column7" dataDxfId="249" totalsRowDxfId="248"/>
    <tableColumn id="8" name="Column8" dataDxfId="247" totalsRowDxfId="246"/>
    <tableColumn id="9" name="Column9" dataDxfId="245" totalsRowDxfId="244"/>
    <tableColumn id="10" name="Column10" dataDxfId="243" totalsRowDxfId="242"/>
    <tableColumn id="11" name="Column11" dataDxfId="241" totalsRowDxfId="240"/>
    <tableColumn id="12" name="Column12" dataDxfId="239" totalsRowDxfId="238"/>
    <tableColumn id="13" name="Column13" dataDxfId="237" totalsRowDxfId="236"/>
    <tableColumn id="14" name="Column14" dataDxfId="235" totalsRowDxfId="234"/>
    <tableColumn id="15" name="Column15" dataDxfId="233" totalsRowDxfId="232"/>
    <tableColumn id="16" name="Column16" dataDxfId="231" totalsRowDxfId="230"/>
    <tableColumn id="17" name="Column17" dataDxfId="229" totalsRowDxfId="228"/>
    <tableColumn id="18" name="Column18" totalsRowFunction="sum" dataDxfId="227" totalsRowDxfId="226">
      <calculatedColumnFormula>SUM(AE10+X10)</calculatedColumnFormula>
    </tableColumn>
  </tableColumns>
  <tableStyleInfo name="TableStyleMedium26" showFirstColumn="0" showLastColumn="0" showRowStripes="1" showColumnStripes="0"/>
</table>
</file>

<file path=xl/tables/table3.xml><?xml version="1.0" encoding="utf-8"?>
<table xmlns="http://schemas.openxmlformats.org/spreadsheetml/2006/main" id="2" name="Table2" displayName="Table2" ref="A9:L39" totalsRowShown="0" dataDxfId="225" headerRowCellStyle="Normal" dataCellStyle="Normal">
  <autoFilter ref="A9:L39"/>
  <sortState ref="A10:L34">
    <sortCondition descending="1" ref="B9:B34"/>
  </sortState>
  <tableColumns count="12">
    <tableColumn id="1" name="Column1" dataDxfId="224" dataCellStyle="Normal"/>
    <tableColumn id="2" name="Column2" dataDxfId="223" dataCellStyle="Normal"/>
    <tableColumn id="15" name="Column22" dataDxfId="222" dataCellStyle="Normal"/>
    <tableColumn id="5" name="Column5" dataDxfId="221" dataCellStyle="Normal"/>
    <tableColumn id="6" name="Column6" dataDxfId="220" dataCellStyle="Normal"/>
    <tableColumn id="7" name="Column7" dataDxfId="219" dataCellStyle="Normal">
      <calculatedColumnFormula>SUM(B10:E10)</calculatedColumnFormula>
    </tableColumn>
    <tableColumn id="8" name="Column8" dataDxfId="218" dataCellStyle="Normal"/>
    <tableColumn id="9" name="Column9" dataDxfId="217" dataCellStyle="Normal"/>
    <tableColumn id="16" name="Column92" dataDxfId="216" dataCellStyle="Normal"/>
    <tableColumn id="12" name="Column12" dataDxfId="215" dataCellStyle="Normal"/>
    <tableColumn id="13" name="Column13" dataDxfId="214" dataCellStyle="Normal">
      <calculatedColumnFormula>SUM(H10:J10)</calculatedColumnFormula>
    </tableColumn>
    <tableColumn id="14" name="Column14" dataDxfId="213" dataCellStyle="Normal">
      <calculatedColumnFormula>+SUM(K10+F10)</calculatedColumnFormula>
    </tableColumn>
  </tableColumns>
  <tableStyleInfo name="TableStyleMedium23" showFirstColumn="0" showLastColumn="0" showRowStripes="1" showColumnStripes="0"/>
</table>
</file>

<file path=xl/tables/table4.xml><?xml version="1.0" encoding="utf-8"?>
<table xmlns="http://schemas.openxmlformats.org/spreadsheetml/2006/main" id="14" name="Table14" displayName="Table14" ref="N10:AE33" headerRowCount="0" totalsRowCount="1" headerRowCellStyle="Normal" dataCellStyle="Normal" totalsRowCellStyle="Normal">
  <tableColumns count="18">
    <tableColumn id="1" name="Column1" totalsRowLabel="Vanuata" headerRowDxfId="212" dataDxfId="211" totalsRowDxfId="210" dataCellStyle="Normal"/>
    <tableColumn id="2" name="Column2" totalsRowLabel="0" headerRowDxfId="209" dataDxfId="208" totalsRowDxfId="207" dataCellStyle="Normal"/>
    <tableColumn id="3" name="Column3" totalsRowLabel="0" headerRowDxfId="206" dataDxfId="205" totalsRowDxfId="204" dataCellStyle="Normal"/>
    <tableColumn id="4" name="Column4" headerRowDxfId="203" dataDxfId="202" totalsRowDxfId="201" dataCellStyle="Normal"/>
    <tableColumn id="5" name="Column5" headerRowDxfId="200" dataDxfId="199" totalsRowDxfId="198" dataCellStyle="Normal"/>
    <tableColumn id="6" name="Column6" totalsRowLabel="0" headerRowDxfId="197" dataDxfId="196" totalsRowDxfId="195" dataCellStyle="Normal"/>
    <tableColumn id="7" name="Column7" totalsRowLabel="0" headerRowDxfId="194" dataDxfId="193" totalsRowDxfId="192" dataCellStyle="Normal"/>
    <tableColumn id="8" name="Column8" totalsRowLabel="0" headerRowDxfId="191" dataDxfId="190" totalsRowDxfId="189" dataCellStyle="Normal"/>
    <tableColumn id="9" name="Column9" totalsRowLabel="0" headerRowDxfId="188" dataDxfId="187" totalsRowDxfId="186" dataCellStyle="Normal"/>
    <tableColumn id="10" name="Column10" totalsRowFunction="custom" headerRowDxfId="185" dataDxfId="184" totalsRowDxfId="183" dataCellStyle="Normal">
      <calculatedColumnFormula>SUM(O10:V10)</calculatedColumnFormula>
      <totalsRowFormula>SUM(O33:V33)</totalsRowFormula>
    </tableColumn>
    <tableColumn id="11" name="Column11" totalsRowLabel="Vanuata" headerRowDxfId="182" totalsRowDxfId="181" dataCellStyle="Normal"/>
    <tableColumn id="12" name="Column12" totalsRowLabel="2" headerRowDxfId="180" dataDxfId="179" totalsRowDxfId="178" dataCellStyle="Normal"/>
    <tableColumn id="13" name="Column13" headerRowDxfId="177" dataDxfId="176" totalsRowDxfId="175" dataCellStyle="Normal"/>
    <tableColumn id="14" name="Column14" headerRowDxfId="174" dataDxfId="173" totalsRowDxfId="172" dataCellStyle="Normal"/>
    <tableColumn id="18" name="Column142" totalsRowLabel="0" headerRowDxfId="171" dataDxfId="170" totalsRowDxfId="169" dataCellStyle="Normal"/>
    <tableColumn id="15" name="Column15" totalsRowLabel="0" headerRowDxfId="168" dataDxfId="167" totalsRowDxfId="166" dataCellStyle="Normal"/>
    <tableColumn id="16" name="Column16" totalsRowLabel="2" headerRowDxfId="165" dataDxfId="164" totalsRowDxfId="163" dataCellStyle="Normal">
      <calculatedColumnFormula>SUM(Y10:AC10)</calculatedColumnFormula>
    </tableColumn>
    <tableColumn id="17" name="Column17" totalsRowFunction="custom" headerRowDxfId="162" dataDxfId="161" totalsRowDxfId="160" dataCellStyle="Normal">
      <calculatedColumnFormula>W10+AD10</calculatedColumnFormula>
      <totalsRowFormula>W33+AD33</totalsRowFormula>
    </tableColumn>
  </tableColumns>
  <tableStyleInfo name="TableStyleMedium26" showFirstColumn="0" showLastColumn="0" showRowStripes="1" showColumnStripes="0"/>
</table>
</file>

<file path=xl/tables/table5.xml><?xml version="1.0" encoding="utf-8"?>
<table xmlns="http://schemas.openxmlformats.org/spreadsheetml/2006/main" id="6" name="Table6" displayName="Table6" ref="A7:L56" totalsRowShown="0" dataDxfId="159" tableBorderDxfId="158">
  <autoFilter ref="A7:L56"/>
  <sortState ref="A8:L55">
    <sortCondition ref="A7:A55"/>
  </sortState>
  <tableColumns count="12">
    <tableColumn id="1" name="Column1" dataDxfId="157"/>
    <tableColumn id="2" name="Column2" dataDxfId="156"/>
    <tableColumn id="15" name="Column22" dataDxfId="155"/>
    <tableColumn id="5" name="Column5" dataDxfId="154"/>
    <tableColumn id="6" name="Column6" dataDxfId="153"/>
    <tableColumn id="7" name="Column3" dataDxfId="152">
      <calculatedColumnFormula>SUM(B8:E8)</calculatedColumnFormula>
    </tableColumn>
    <tableColumn id="8" name="Column8" dataDxfId="151"/>
    <tableColumn id="9" name="Column9" dataDxfId="150"/>
    <tableColumn id="16" name="Column92" dataDxfId="149"/>
    <tableColumn id="12" name="Column12" dataDxfId="148"/>
    <tableColumn id="13" name="Column13" dataDxfId="147">
      <calculatedColumnFormula>SUM(H8:J8)</calculatedColumnFormula>
    </tableColumn>
    <tableColumn id="14" name="Column14" dataDxfId="146">
      <calculatedColumnFormula>SUM(F8+K8)</calculatedColumnFormula>
    </tableColumn>
  </tableColumns>
  <tableStyleInfo name="TableStyleMedium23" showFirstColumn="0" showLastColumn="0" showRowStripes="1" showColumnStripes="0"/>
</table>
</file>

<file path=xl/tables/table6.xml><?xml version="1.0" encoding="utf-8"?>
<table xmlns="http://schemas.openxmlformats.org/spreadsheetml/2006/main" id="1" name="Table1" displayName="Table1" ref="N7:AE61" totalsRowShown="0" headerRowDxfId="145" dataDxfId="144">
  <autoFilter ref="N7:AE61"/>
  <tableColumns count="18">
    <tableColumn id="1" name="Column1" dataDxfId="143"/>
    <tableColumn id="2" name="Column2" dataDxfId="142"/>
    <tableColumn id="4" name="Column4" dataDxfId="141"/>
    <tableColumn id="8" name="Column8" dataDxfId="140"/>
    <tableColumn id="10" name="Column10" dataDxfId="139"/>
    <tableColumn id="11" name="Column11" dataDxfId="138"/>
    <tableColumn id="12" name="Column12" dataDxfId="137"/>
    <tableColumn id="13" name="Column13" dataDxfId="136">
      <calculatedColumnFormula>SUM(O8+P8+Q8+R8+S8+T8)</calculatedColumnFormula>
    </tableColumn>
    <tableColumn id="14" name="Column14" dataDxfId="135"/>
    <tableColumn id="15" name="Column15" dataDxfId="134"/>
    <tableColumn id="16" name="Column16" dataDxfId="133"/>
    <tableColumn id="19" name="Column19" dataDxfId="132"/>
    <tableColumn id="20" name="Column20" dataDxfId="131"/>
    <tableColumn id="21" name="Column21" dataDxfId="130"/>
    <tableColumn id="22" name="Column22" dataDxfId="129"/>
    <tableColumn id="23" name="Column23" dataDxfId="128">
      <calculatedColumnFormula>SUM(X8+Y8+AA8)</calculatedColumnFormula>
    </tableColumn>
    <tableColumn id="24" name="Column24" dataDxfId="127"/>
    <tableColumn id="25" name="Column25" dataDxfId="126">
      <calculatedColumnFormula>SUM(AC8+U8)</calculatedColumnFormula>
    </tableColumn>
  </tableColumns>
  <tableStyleInfo name="TableStyleMedium12" showFirstColumn="0" showLastColumn="0" showRowStripes="1" showColumnStripes="0"/>
</table>
</file>

<file path=xl/tables/table7.xml><?xml version="1.0" encoding="utf-8"?>
<table xmlns="http://schemas.openxmlformats.org/spreadsheetml/2006/main" id="7" name="Table7" displayName="Table7" ref="A8:L29" totalsRowShown="0" headerRowDxfId="125" dataDxfId="124" tableBorderDxfId="123">
  <autoFilter ref="A8:L29"/>
  <sortState ref="A9:L27">
    <sortCondition ref="A8:A27"/>
  </sortState>
  <tableColumns count="12">
    <tableColumn id="1" name="Column1" dataDxfId="122"/>
    <tableColumn id="2" name="Column2" dataDxfId="121"/>
    <tableColumn id="15" name="Column32" dataDxfId="120"/>
    <tableColumn id="5" name="Column5" dataDxfId="119"/>
    <tableColumn id="6" name="Column6" dataDxfId="118"/>
    <tableColumn id="7" name="Column7" dataDxfId="117">
      <calculatedColumnFormula>SUM(B9:E9)</calculatedColumnFormula>
    </tableColumn>
    <tableColumn id="8" name="Column8" dataDxfId="116"/>
    <tableColumn id="9" name="Column9" dataDxfId="115"/>
    <tableColumn id="16" name="Column92" dataDxfId="114"/>
    <tableColumn id="12" name="Column12" dataDxfId="113"/>
    <tableColumn id="13" name="Column13" dataDxfId="112"/>
    <tableColumn id="14" name="Column14" dataDxfId="111"/>
  </tableColumns>
  <tableStyleInfo name="TableStyleMedium23" showFirstColumn="0" showLastColumn="0" showRowStripes="1" showColumnStripes="0"/>
</table>
</file>

<file path=xl/tables/table8.xml><?xml version="1.0" encoding="utf-8"?>
<table xmlns="http://schemas.openxmlformats.org/spreadsheetml/2006/main" id="5" name="Table5" displayName="Table5" ref="N8:AE30" totalsRowShown="0" headerRowCellStyle="Normal" dataCellStyle="Normal">
  <autoFilter ref="N8:AE30"/>
  <tableColumns count="18">
    <tableColumn id="1" name="Column1" dataCellStyle="Normal"/>
    <tableColumn id="2" name="Column2" dataCellStyle="Normal">
      <calculatedColumnFormula>SUM(#REF!+Table7[[#This Row],[Column2]])</calculatedColumnFormula>
    </tableColumn>
    <tableColumn id="18" name="Column22" dataCellStyle="Normal">
      <calculatedColumnFormula>SUM(#REF!+#REF!+C9:C26)</calculatedColumnFormula>
    </tableColumn>
    <tableColumn id="3" name="Column3" dataCellStyle="Normal"/>
    <tableColumn id="4" name="Column4" dataCellStyle="Normal"/>
    <tableColumn id="5" name="Column5" dataDxfId="110" dataCellStyle="Normal">
      <calculatedColumnFormula>SUM(#REF!+D9:D26)</calculatedColumnFormula>
    </tableColumn>
    <tableColumn id="6" name="Column6" dataCellStyle="Normal">
      <calculatedColumnFormula>SUM(#REF!+E9:E26)</calculatedColumnFormula>
    </tableColumn>
    <tableColumn id="7" name="Column7" dataCellStyle="Normal"/>
    <tableColumn id="8" name="Column8" dataCellStyle="Normal"/>
    <tableColumn id="9" name="Column9" dataDxfId="109" dataCellStyle="Normal">
      <calculatedColumnFormula>SUM(O9:V9)</calculatedColumnFormula>
    </tableColumn>
    <tableColumn id="10" name="Column10" dataDxfId="108" dataCellStyle="Normal"/>
    <tableColumn id="11" name="Column11" dataCellStyle="Normal">
      <calculatedColumnFormula>SUM(#REF!+H9:H26)</calculatedColumnFormula>
    </tableColumn>
    <tableColumn id="19" name="Column112" dataCellStyle="Normal">
      <calculatedColumnFormula>SUM(#REF!+#REF!+I9:I26)</calculatedColumnFormula>
    </tableColumn>
    <tableColumn id="12" name="Column12" dataCellStyle="Normal"/>
    <tableColumn id="13" name="Column13" dataCellStyle="Normal"/>
    <tableColumn id="14" name="Column14" dataCellStyle="Normal">
      <calculatedColumnFormula>SUM(#REF!+J9:J26)</calculatedColumnFormula>
    </tableColumn>
    <tableColumn id="15" name="Column15" dataDxfId="107" dataCellStyle="Normal">
      <calculatedColumnFormula>SUM(Y9:AC9)</calculatedColumnFormula>
    </tableColumn>
    <tableColumn id="16" name="Column16" dataDxfId="106" dataCellStyle="Normal">
      <calculatedColumnFormula>SUM(AD9+W9)</calculatedColumnFormula>
    </tableColumn>
  </tableColumns>
  <tableStyleInfo name="TableStyleMedium26" showFirstColumn="0" showLastColumn="0" showRowStripes="1" showColumnStripes="0"/>
</table>
</file>

<file path=xl/tables/table9.xml><?xml version="1.0" encoding="utf-8"?>
<table xmlns="http://schemas.openxmlformats.org/spreadsheetml/2006/main" id="11" name="Table11" displayName="Table11" ref="N8:AE23" totalsRowShown="0" headerRowDxfId="105" dataDxfId="104" headerRowCellStyle="Normal" dataCellStyle="Normal" totalsRowCellStyle="Normal">
  <autoFilter ref="N8:AE23"/>
  <tableColumns count="18">
    <tableColumn id="1" name="Column1" dataDxfId="103" dataCellStyle="Normal"/>
    <tableColumn id="2" name="Column2" dataDxfId="102" dataCellStyle="Normal"/>
    <tableColumn id="17" name="Column22" dataDxfId="101" dataCellStyle="Normal"/>
    <tableColumn id="3" name="Column3" dataDxfId="100" dataCellStyle="Normal"/>
    <tableColumn id="4" name="Column4" dataDxfId="99" dataCellStyle="Normal"/>
    <tableColumn id="5" name="Column5" dataDxfId="98" dataCellStyle="Normal"/>
    <tableColumn id="6" name="Column6" dataDxfId="97" dataCellStyle="Normal"/>
    <tableColumn id="7" name="Column7" dataDxfId="96" dataCellStyle="Normal"/>
    <tableColumn id="8" name="Column8" dataDxfId="95" dataCellStyle="Normal"/>
    <tableColumn id="9" name="Column9" dataDxfId="94" dataCellStyle="Normal">
      <calculatedColumnFormula>SUM(O9:V9)</calculatedColumnFormula>
    </tableColumn>
    <tableColumn id="10" name="Column10" dataDxfId="93" dataCellStyle="Normal"/>
    <tableColumn id="11" name="Column11" dataDxfId="92" dataCellStyle="Normal"/>
    <tableColumn id="18" name="Column112" dataDxfId="91" dataCellStyle="Normal"/>
    <tableColumn id="12" name="Column12" dataDxfId="90" dataCellStyle="Normal"/>
    <tableColumn id="13" name="Column13" dataDxfId="89" dataCellStyle="Normal"/>
    <tableColumn id="14" name="Column14" dataDxfId="88" dataCellStyle="Normal"/>
    <tableColumn id="15" name="Column15" dataDxfId="87" dataCellStyle="Normal">
      <calculatedColumnFormula>SUM(Y9:AC9)</calculatedColumnFormula>
    </tableColumn>
    <tableColumn id="16" name="Column16" dataDxfId="86" dataCellStyle="Normal">
      <calculatedColumnFormula>SUM(AD9+W9)</calculatedColumnFormula>
    </tableColumn>
  </tableColumns>
  <tableStyleInfo name="TableStyleMedium2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table" Target="../tables/table8.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zoomScale="80" zoomScaleNormal="80" workbookViewId="0">
      <selection activeCell="B46" sqref="B46"/>
    </sheetView>
  </sheetViews>
  <sheetFormatPr defaultRowHeight="15"/>
  <cols>
    <col min="1" max="1" width="8.28515625" customWidth="1"/>
    <col min="2" max="2" width="11.42578125" customWidth="1"/>
    <col min="3" max="3" width="11.5703125" bestFit="1" customWidth="1"/>
    <col min="4" max="4" width="12.5703125" customWidth="1"/>
    <col min="5" max="5" width="12.140625" customWidth="1"/>
    <col min="6" max="6" width="16.85546875" customWidth="1"/>
    <col min="7" max="7" width="15.85546875" bestFit="1" customWidth="1"/>
    <col min="8" max="8" width="12" customWidth="1"/>
    <col min="9" max="9" width="12.28515625" customWidth="1"/>
    <col min="10" max="10" width="11.42578125" customWidth="1"/>
    <col min="11" max="11" width="11.7109375" customWidth="1"/>
    <col min="12" max="12" width="12.5703125" customWidth="1"/>
    <col min="13" max="13" width="10.42578125" customWidth="1"/>
    <col min="14" max="14" width="9.85546875" customWidth="1"/>
  </cols>
  <sheetData>
    <row r="1" spans="1:15" ht="27.75">
      <c r="A1" s="329" t="s">
        <v>203</v>
      </c>
      <c r="B1" s="330"/>
      <c r="C1" s="330"/>
      <c r="D1" s="330"/>
      <c r="E1" s="330"/>
      <c r="F1" s="330"/>
      <c r="G1" s="330"/>
      <c r="H1" s="330"/>
      <c r="I1" s="330"/>
      <c r="J1" s="330"/>
      <c r="K1" s="331"/>
      <c r="L1" s="22"/>
      <c r="M1" s="22"/>
      <c r="N1" s="22"/>
    </row>
    <row r="2" spans="1:15" ht="15.75" customHeight="1">
      <c r="A2" s="332" t="s">
        <v>204</v>
      </c>
      <c r="B2" s="333"/>
      <c r="C2" s="333"/>
      <c r="D2" s="333"/>
      <c r="E2" s="333"/>
      <c r="F2" s="333"/>
      <c r="G2" s="333"/>
      <c r="H2" s="333"/>
      <c r="I2" s="333"/>
      <c r="J2" s="333"/>
      <c r="K2" s="334"/>
      <c r="L2" s="23"/>
      <c r="M2" s="23"/>
      <c r="N2" s="21"/>
    </row>
    <row r="3" spans="1:15">
      <c r="A3" s="308" t="s">
        <v>222</v>
      </c>
      <c r="B3" s="309"/>
      <c r="C3" s="309"/>
      <c r="D3" s="309"/>
      <c r="E3" s="309"/>
      <c r="F3" s="310"/>
      <c r="G3" s="308" t="s">
        <v>223</v>
      </c>
      <c r="H3" s="309"/>
      <c r="I3" s="309"/>
      <c r="J3" s="309"/>
      <c r="K3" s="310"/>
    </row>
    <row r="4" spans="1:15" ht="15.75" thickBot="1">
      <c r="A4" s="308"/>
      <c r="B4" s="312"/>
      <c r="C4" s="312"/>
      <c r="D4" s="312"/>
      <c r="E4" s="312"/>
      <c r="F4" s="313"/>
      <c r="G4" s="311"/>
      <c r="H4" s="312"/>
      <c r="I4" s="312"/>
      <c r="J4" s="312"/>
      <c r="K4" s="313"/>
    </row>
    <row r="5" spans="1:15">
      <c r="A5" s="323" t="s">
        <v>4</v>
      </c>
      <c r="B5" s="323" t="s">
        <v>5</v>
      </c>
      <c r="C5" s="314" t="s">
        <v>311</v>
      </c>
      <c r="D5" s="314" t="s">
        <v>241</v>
      </c>
      <c r="E5" s="314" t="s">
        <v>242</v>
      </c>
      <c r="F5" s="318" t="s">
        <v>243</v>
      </c>
      <c r="G5" s="314" t="s">
        <v>5</v>
      </c>
      <c r="H5" s="314" t="s">
        <v>311</v>
      </c>
      <c r="I5" s="314" t="s">
        <v>241</v>
      </c>
      <c r="J5" s="314" t="s">
        <v>244</v>
      </c>
      <c r="K5" s="318" t="s">
        <v>245</v>
      </c>
      <c r="M5" s="2"/>
    </row>
    <row r="6" spans="1:15">
      <c r="A6" s="324"/>
      <c r="B6" s="324"/>
      <c r="C6" s="315"/>
      <c r="D6" s="315"/>
      <c r="E6" s="315"/>
      <c r="F6" s="320"/>
      <c r="G6" s="315"/>
      <c r="H6" s="315"/>
      <c r="I6" s="315"/>
      <c r="J6" s="315"/>
      <c r="K6" s="320"/>
      <c r="M6" s="1"/>
      <c r="N6" s="1"/>
    </row>
    <row r="7" spans="1:15" ht="37.5" customHeight="1">
      <c r="A7" s="325"/>
      <c r="B7" s="325"/>
      <c r="C7" s="316"/>
      <c r="D7" s="316"/>
      <c r="E7" s="316"/>
      <c r="F7" s="322"/>
      <c r="G7" s="316"/>
      <c r="H7" s="316"/>
      <c r="I7" s="316"/>
      <c r="J7" s="316"/>
      <c r="K7" s="320"/>
      <c r="L7" s="67"/>
    </row>
    <row r="8" spans="1:15">
      <c r="A8" s="136" t="s">
        <v>7</v>
      </c>
      <c r="B8" s="156">
        <v>172</v>
      </c>
      <c r="C8" s="156">
        <v>39</v>
      </c>
      <c r="D8" s="156">
        <v>1</v>
      </c>
      <c r="E8" s="156">
        <v>46</v>
      </c>
      <c r="F8" s="156">
        <v>258</v>
      </c>
      <c r="G8" s="157">
        <v>91</v>
      </c>
      <c r="H8" s="156">
        <v>97</v>
      </c>
      <c r="I8" s="156">
        <v>2</v>
      </c>
      <c r="J8" s="156">
        <v>190</v>
      </c>
      <c r="K8" s="158">
        <v>448</v>
      </c>
      <c r="L8" s="68"/>
      <c r="M8" s="2"/>
    </row>
    <row r="9" spans="1:15">
      <c r="A9" s="136" t="s">
        <v>8</v>
      </c>
      <c r="B9" s="156">
        <v>571</v>
      </c>
      <c r="C9" s="156">
        <v>234</v>
      </c>
      <c r="D9" s="156">
        <v>52</v>
      </c>
      <c r="E9" s="156">
        <v>32</v>
      </c>
      <c r="F9" s="156">
        <v>889</v>
      </c>
      <c r="G9" s="159">
        <v>518</v>
      </c>
      <c r="H9" s="156">
        <v>159</v>
      </c>
      <c r="I9" s="156">
        <v>15</v>
      </c>
      <c r="J9" s="156">
        <v>692</v>
      </c>
      <c r="K9" s="160">
        <v>1581</v>
      </c>
      <c r="L9" s="68"/>
      <c r="M9" s="38"/>
    </row>
    <row r="10" spans="1:15">
      <c r="A10" s="136" t="s">
        <v>9</v>
      </c>
      <c r="B10" s="156">
        <v>779</v>
      </c>
      <c r="C10" s="156">
        <v>361</v>
      </c>
      <c r="D10" s="156">
        <v>33</v>
      </c>
      <c r="E10" s="156">
        <v>21</v>
      </c>
      <c r="F10" s="156">
        <v>1194</v>
      </c>
      <c r="G10" s="161">
        <v>789</v>
      </c>
      <c r="H10" s="156">
        <v>427</v>
      </c>
      <c r="I10" s="156">
        <v>78</v>
      </c>
      <c r="J10" s="156">
        <v>1294</v>
      </c>
      <c r="K10" s="160">
        <v>2488</v>
      </c>
      <c r="L10" s="68"/>
      <c r="M10" s="38"/>
    </row>
    <row r="11" spans="1:15">
      <c r="A11" s="136" t="s">
        <v>10</v>
      </c>
      <c r="B11" s="156">
        <v>258</v>
      </c>
      <c r="C11" s="156">
        <v>63</v>
      </c>
      <c r="D11" s="156">
        <v>3</v>
      </c>
      <c r="E11" s="156">
        <v>20</v>
      </c>
      <c r="F11" s="156">
        <v>344</v>
      </c>
      <c r="G11" s="162">
        <v>86</v>
      </c>
      <c r="H11" s="163">
        <v>51</v>
      </c>
      <c r="I11" s="156">
        <v>2</v>
      </c>
      <c r="J11" s="156">
        <v>139</v>
      </c>
      <c r="K11" s="160">
        <v>483</v>
      </c>
      <c r="L11" s="68"/>
      <c r="M11" s="38"/>
    </row>
    <row r="12" spans="1:15">
      <c r="A12" s="136" t="s">
        <v>11</v>
      </c>
      <c r="B12" s="156">
        <v>506</v>
      </c>
      <c r="C12" s="156">
        <v>122</v>
      </c>
      <c r="D12" s="156">
        <v>20</v>
      </c>
      <c r="E12" s="156">
        <v>41</v>
      </c>
      <c r="F12" s="164">
        <v>689</v>
      </c>
      <c r="G12" s="161">
        <v>140</v>
      </c>
      <c r="H12" s="165">
        <v>128</v>
      </c>
      <c r="I12" s="156">
        <v>16</v>
      </c>
      <c r="J12" s="156">
        <v>284</v>
      </c>
      <c r="K12" s="160">
        <v>973</v>
      </c>
      <c r="L12" s="68"/>
      <c r="M12" s="38"/>
    </row>
    <row r="13" spans="1:15">
      <c r="A13" s="136" t="s">
        <v>12</v>
      </c>
      <c r="B13" s="156">
        <v>828</v>
      </c>
      <c r="C13" s="156">
        <v>93</v>
      </c>
      <c r="D13" s="156">
        <v>8</v>
      </c>
      <c r="E13" s="156">
        <v>33</v>
      </c>
      <c r="F13" s="156">
        <v>962</v>
      </c>
      <c r="G13" s="159">
        <v>273</v>
      </c>
      <c r="H13" s="166">
        <v>150</v>
      </c>
      <c r="I13" s="156">
        <v>7</v>
      </c>
      <c r="J13" s="156">
        <v>430</v>
      </c>
      <c r="K13" s="160">
        <v>1392</v>
      </c>
      <c r="L13" s="68"/>
      <c r="M13" s="38"/>
    </row>
    <row r="14" spans="1:15">
      <c r="A14" s="137" t="s">
        <v>13</v>
      </c>
      <c r="B14" s="167">
        <v>3114</v>
      </c>
      <c r="C14" s="167">
        <v>912</v>
      </c>
      <c r="D14" s="167">
        <v>117</v>
      </c>
      <c r="E14" s="167">
        <v>193</v>
      </c>
      <c r="F14" s="168">
        <v>4336</v>
      </c>
      <c r="G14" s="169">
        <v>1897</v>
      </c>
      <c r="H14" s="170">
        <v>1012</v>
      </c>
      <c r="I14" s="167">
        <v>120</v>
      </c>
      <c r="J14" s="168">
        <v>3029</v>
      </c>
      <c r="K14" s="171">
        <v>7365</v>
      </c>
      <c r="L14" s="68"/>
      <c r="M14" s="38"/>
      <c r="O14" s="72"/>
    </row>
    <row r="15" spans="1:15">
      <c r="A15" s="5"/>
      <c r="B15" s="5"/>
      <c r="C15" s="3"/>
      <c r="D15" s="3"/>
      <c r="E15" s="3"/>
      <c r="F15" s="3"/>
      <c r="G15" s="3"/>
      <c r="H15" s="3"/>
      <c r="I15" s="3"/>
      <c r="J15" s="3"/>
      <c r="K15" s="3"/>
      <c r="M15" s="38"/>
    </row>
    <row r="16" spans="1:15">
      <c r="A16" s="138" t="s">
        <v>340</v>
      </c>
      <c r="B16" s="139"/>
      <c r="C16" s="139"/>
      <c r="D16" s="139"/>
      <c r="E16" s="139"/>
      <c r="F16" s="139"/>
      <c r="G16" s="139"/>
      <c r="H16" s="139"/>
      <c r="I16" s="20"/>
      <c r="J16" s="20"/>
      <c r="K16" s="20"/>
      <c r="L16" s="3"/>
      <c r="M16" s="4"/>
    </row>
    <row r="17" spans="1:16">
      <c r="A17" s="140" t="s">
        <v>347</v>
      </c>
      <c r="B17" s="6"/>
      <c r="C17" s="6"/>
      <c r="D17" s="6"/>
      <c r="E17" s="6"/>
      <c r="F17" s="28"/>
      <c r="G17" s="7"/>
      <c r="H17" s="7"/>
      <c r="I17" s="7"/>
      <c r="J17" s="28"/>
      <c r="K17" s="28"/>
      <c r="L17" s="20"/>
      <c r="M17" s="3"/>
      <c r="N17" s="3"/>
    </row>
    <row r="18" spans="1:16">
      <c r="A18" s="6" t="s">
        <v>14</v>
      </c>
      <c r="B18" s="73"/>
      <c r="C18" s="73"/>
      <c r="D18" s="73"/>
      <c r="E18" s="73"/>
      <c r="F18" s="144"/>
      <c r="G18" s="61"/>
      <c r="H18" s="61"/>
      <c r="J18" s="28"/>
      <c r="K18" s="28"/>
      <c r="L18" s="8"/>
      <c r="M18" s="20"/>
      <c r="N18" s="20"/>
    </row>
    <row r="19" spans="1:16">
      <c r="A19" s="73" t="s">
        <v>341</v>
      </c>
      <c r="B19" s="73"/>
      <c r="C19" s="73"/>
      <c r="D19" s="73"/>
      <c r="E19" s="73"/>
      <c r="F19" s="73"/>
      <c r="G19" s="61"/>
      <c r="H19" s="61"/>
      <c r="M19" s="8"/>
    </row>
    <row r="22" spans="1:16" ht="28.5" customHeight="1">
      <c r="A22" s="306" t="s">
        <v>216</v>
      </c>
      <c r="B22" s="307"/>
      <c r="C22" s="307"/>
      <c r="D22" s="307"/>
      <c r="E22" s="307"/>
      <c r="F22" s="307"/>
      <c r="G22" s="307"/>
      <c r="H22" s="307"/>
      <c r="I22" s="307"/>
      <c r="J22" s="307"/>
      <c r="K22" s="307"/>
      <c r="L22" s="307"/>
      <c r="M22" s="307"/>
      <c r="N22" s="307"/>
    </row>
    <row r="23" spans="1:16" ht="21" customHeight="1">
      <c r="A23" s="304" t="s">
        <v>204</v>
      </c>
      <c r="B23" s="305"/>
      <c r="C23" s="305"/>
      <c r="D23" s="305"/>
      <c r="E23" s="305"/>
      <c r="F23" s="305"/>
      <c r="G23" s="305"/>
      <c r="H23" s="305"/>
      <c r="I23" s="305"/>
      <c r="J23" s="305"/>
      <c r="K23" s="305"/>
      <c r="L23" s="305"/>
      <c r="M23" s="305"/>
      <c r="N23" s="305"/>
    </row>
    <row r="24" spans="1:16">
      <c r="A24" s="335" t="s">
        <v>220</v>
      </c>
      <c r="B24" s="336"/>
      <c r="C24" s="336"/>
      <c r="D24" s="336"/>
      <c r="E24" s="336"/>
      <c r="F24" s="336"/>
      <c r="G24" s="336"/>
      <c r="H24" s="336"/>
      <c r="I24" s="308" t="s">
        <v>221</v>
      </c>
      <c r="J24" s="309"/>
      <c r="K24" s="309"/>
      <c r="L24" s="309"/>
      <c r="M24" s="309"/>
      <c r="N24" s="310"/>
    </row>
    <row r="25" spans="1:16" ht="15.75" thickBot="1">
      <c r="A25" s="337"/>
      <c r="B25" s="338"/>
      <c r="C25" s="338"/>
      <c r="D25" s="338"/>
      <c r="E25" s="338"/>
      <c r="F25" s="338"/>
      <c r="G25" s="338"/>
      <c r="H25" s="338"/>
      <c r="I25" s="311"/>
      <c r="J25" s="312"/>
      <c r="K25" s="312"/>
      <c r="L25" s="312"/>
      <c r="M25" s="312"/>
      <c r="N25" s="313"/>
    </row>
    <row r="26" spans="1:16" ht="15" customHeight="1">
      <c r="A26" s="314" t="s">
        <v>4</v>
      </c>
      <c r="B26" s="314" t="s">
        <v>5</v>
      </c>
      <c r="C26" s="323" t="s">
        <v>311</v>
      </c>
      <c r="D26" s="314" t="s">
        <v>241</v>
      </c>
      <c r="E26" s="314" t="s">
        <v>242</v>
      </c>
      <c r="F26" s="326" t="s">
        <v>299</v>
      </c>
      <c r="G26" s="326" t="s">
        <v>297</v>
      </c>
      <c r="H26" s="314" t="s">
        <v>243</v>
      </c>
      <c r="I26" s="314" t="s">
        <v>5</v>
      </c>
      <c r="J26" s="317" t="s">
        <v>311</v>
      </c>
      <c r="K26" s="318"/>
      <c r="L26" s="314" t="s">
        <v>241</v>
      </c>
      <c r="M26" s="314" t="s">
        <v>244</v>
      </c>
      <c r="N26" s="314" t="s">
        <v>245</v>
      </c>
    </row>
    <row r="27" spans="1:16">
      <c r="A27" s="315"/>
      <c r="B27" s="315"/>
      <c r="C27" s="324"/>
      <c r="D27" s="315"/>
      <c r="E27" s="315"/>
      <c r="F27" s="327"/>
      <c r="G27" s="327"/>
      <c r="H27" s="315"/>
      <c r="I27" s="315"/>
      <c r="J27" s="319"/>
      <c r="K27" s="320"/>
      <c r="L27" s="315"/>
      <c r="M27" s="315"/>
      <c r="N27" s="315"/>
    </row>
    <row r="28" spans="1:16">
      <c r="A28" s="315"/>
      <c r="B28" s="315"/>
      <c r="C28" s="324"/>
      <c r="D28" s="315"/>
      <c r="E28" s="315"/>
      <c r="F28" s="327"/>
      <c r="G28" s="327"/>
      <c r="H28" s="315"/>
      <c r="I28" s="315"/>
      <c r="J28" s="319"/>
      <c r="K28" s="320"/>
      <c r="L28" s="315"/>
      <c r="M28" s="315"/>
      <c r="N28" s="315"/>
    </row>
    <row r="29" spans="1:16">
      <c r="A29" s="316"/>
      <c r="B29" s="316"/>
      <c r="C29" s="325"/>
      <c r="D29" s="316"/>
      <c r="E29" s="316"/>
      <c r="F29" s="328"/>
      <c r="G29" s="328"/>
      <c r="H29" s="316"/>
      <c r="I29" s="316"/>
      <c r="J29" s="321"/>
      <c r="K29" s="322"/>
      <c r="L29" s="316"/>
      <c r="M29" s="316"/>
      <c r="N29" s="316"/>
      <c r="P29" s="68"/>
    </row>
    <row r="30" spans="1:16">
      <c r="A30" s="136" t="s">
        <v>7</v>
      </c>
      <c r="B30" s="156">
        <v>6686</v>
      </c>
      <c r="C30" s="156">
        <v>1745</v>
      </c>
      <c r="D30" s="156">
        <v>1252</v>
      </c>
      <c r="E30" s="156">
        <v>1465</v>
      </c>
      <c r="F30" s="156">
        <v>31</v>
      </c>
      <c r="G30" s="156">
        <v>146</v>
      </c>
      <c r="H30" s="172">
        <v>11325</v>
      </c>
      <c r="I30" s="159">
        <v>1803</v>
      </c>
      <c r="J30" s="302">
        <v>3118</v>
      </c>
      <c r="K30" s="303"/>
      <c r="L30" s="156">
        <v>228</v>
      </c>
      <c r="M30" s="156">
        <v>5149</v>
      </c>
      <c r="N30" s="158">
        <v>16474</v>
      </c>
      <c r="P30" s="68"/>
    </row>
    <row r="31" spans="1:16">
      <c r="A31" s="136" t="s">
        <v>8</v>
      </c>
      <c r="B31" s="156">
        <v>17516</v>
      </c>
      <c r="C31" s="156">
        <v>7751</v>
      </c>
      <c r="D31" s="156">
        <v>2244</v>
      </c>
      <c r="E31" s="156">
        <v>765</v>
      </c>
      <c r="F31" s="156">
        <v>35</v>
      </c>
      <c r="G31" s="156">
        <v>300</v>
      </c>
      <c r="H31" s="156">
        <v>28611</v>
      </c>
      <c r="I31" s="159">
        <v>6654</v>
      </c>
      <c r="J31" s="298">
        <v>8143</v>
      </c>
      <c r="K31" s="299"/>
      <c r="L31" s="156">
        <v>893</v>
      </c>
      <c r="M31" s="156">
        <v>15690</v>
      </c>
      <c r="N31" s="160">
        <v>44301</v>
      </c>
      <c r="P31" s="68"/>
    </row>
    <row r="32" spans="1:16">
      <c r="A32" s="136" t="s">
        <v>9</v>
      </c>
      <c r="B32" s="156">
        <v>79683</v>
      </c>
      <c r="C32" s="156">
        <v>31019</v>
      </c>
      <c r="D32" s="156">
        <v>18041</v>
      </c>
      <c r="E32" s="156">
        <v>702</v>
      </c>
      <c r="F32" s="156">
        <v>1539</v>
      </c>
      <c r="G32" s="156">
        <v>328</v>
      </c>
      <c r="H32" s="156">
        <v>131312</v>
      </c>
      <c r="I32" s="159">
        <v>38349</v>
      </c>
      <c r="J32" s="298">
        <v>26245</v>
      </c>
      <c r="K32" s="299"/>
      <c r="L32" s="156">
        <v>16811</v>
      </c>
      <c r="M32" s="156">
        <v>81405</v>
      </c>
      <c r="N32" s="160">
        <v>212717</v>
      </c>
      <c r="P32" s="68"/>
    </row>
    <row r="33" spans="1:16">
      <c r="A33" s="136" t="s">
        <v>10</v>
      </c>
      <c r="B33" s="156">
        <v>5972</v>
      </c>
      <c r="C33" s="156">
        <v>3335</v>
      </c>
      <c r="D33" s="156">
        <v>1112</v>
      </c>
      <c r="E33" s="156">
        <v>560</v>
      </c>
      <c r="F33" s="156">
        <v>157</v>
      </c>
      <c r="G33" s="156">
        <v>52</v>
      </c>
      <c r="H33" s="156">
        <v>11188</v>
      </c>
      <c r="I33" s="159">
        <v>1840</v>
      </c>
      <c r="J33" s="298">
        <v>3059</v>
      </c>
      <c r="K33" s="299"/>
      <c r="L33" s="156">
        <v>331</v>
      </c>
      <c r="M33" s="156">
        <v>5230</v>
      </c>
      <c r="N33" s="160">
        <v>16418</v>
      </c>
      <c r="P33" s="68"/>
    </row>
    <row r="34" spans="1:16">
      <c r="A34" s="136" t="s">
        <v>11</v>
      </c>
      <c r="B34" s="156">
        <v>7055</v>
      </c>
      <c r="C34" s="156">
        <v>3251</v>
      </c>
      <c r="D34" s="156">
        <v>651</v>
      </c>
      <c r="E34" s="156">
        <v>655</v>
      </c>
      <c r="F34" s="156">
        <v>17</v>
      </c>
      <c r="G34" s="156">
        <v>70</v>
      </c>
      <c r="H34" s="156">
        <v>11699</v>
      </c>
      <c r="I34" s="159">
        <v>1923</v>
      </c>
      <c r="J34" s="298">
        <v>3629</v>
      </c>
      <c r="K34" s="299"/>
      <c r="L34" s="156">
        <v>300</v>
      </c>
      <c r="M34" s="156">
        <v>5852</v>
      </c>
      <c r="N34" s="160">
        <v>17551</v>
      </c>
      <c r="P34" s="68"/>
    </row>
    <row r="35" spans="1:16">
      <c r="A35" s="136" t="s">
        <v>12</v>
      </c>
      <c r="B35" s="156">
        <v>25146</v>
      </c>
      <c r="C35" s="156">
        <v>3914</v>
      </c>
      <c r="D35" s="156">
        <v>5924</v>
      </c>
      <c r="E35" s="156">
        <v>901</v>
      </c>
      <c r="F35" s="156">
        <v>28</v>
      </c>
      <c r="G35" s="156">
        <v>266</v>
      </c>
      <c r="H35" s="156">
        <v>36179</v>
      </c>
      <c r="I35" s="159">
        <v>5671</v>
      </c>
      <c r="J35" s="298">
        <v>7324</v>
      </c>
      <c r="K35" s="299"/>
      <c r="L35" s="156">
        <v>1554</v>
      </c>
      <c r="M35" s="156">
        <v>14549</v>
      </c>
      <c r="N35" s="160">
        <v>50728</v>
      </c>
    </row>
    <row r="36" spans="1:16">
      <c r="A36" s="137" t="s">
        <v>13</v>
      </c>
      <c r="B36" s="167">
        <f t="shared" ref="B36:H36" si="0">SUM(B30:B35)</f>
        <v>142058</v>
      </c>
      <c r="C36" s="167">
        <f t="shared" si="0"/>
        <v>51015</v>
      </c>
      <c r="D36" s="167">
        <f t="shared" si="0"/>
        <v>29224</v>
      </c>
      <c r="E36" s="167">
        <f t="shared" si="0"/>
        <v>5048</v>
      </c>
      <c r="F36" s="167">
        <f t="shared" si="0"/>
        <v>1807</v>
      </c>
      <c r="G36" s="167">
        <f t="shared" si="0"/>
        <v>1162</v>
      </c>
      <c r="H36" s="171">
        <f t="shared" si="0"/>
        <v>230314</v>
      </c>
      <c r="I36" s="173">
        <v>56240</v>
      </c>
      <c r="J36" s="300">
        <v>51518</v>
      </c>
      <c r="K36" s="301"/>
      <c r="L36" s="167">
        <v>20117</v>
      </c>
      <c r="M36" s="167">
        <v>127875</v>
      </c>
      <c r="N36" s="171">
        <f>SUM(N30:N35)</f>
        <v>358189</v>
      </c>
    </row>
    <row r="37" spans="1:16">
      <c r="A37" s="5"/>
      <c r="B37" s="5"/>
      <c r="C37" s="3"/>
      <c r="D37" s="3"/>
      <c r="E37" s="3"/>
      <c r="H37" s="3"/>
      <c r="I37" s="3"/>
      <c r="J37" s="3"/>
      <c r="K37" s="3"/>
      <c r="L37" s="3"/>
    </row>
    <row r="38" spans="1:16">
      <c r="A38" s="138" t="s">
        <v>340</v>
      </c>
      <c r="B38" s="139"/>
      <c r="C38" s="139"/>
      <c r="D38" s="139"/>
      <c r="E38" s="139"/>
      <c r="F38" s="61"/>
      <c r="G38" s="61"/>
      <c r="H38" s="139"/>
      <c r="I38" s="20"/>
      <c r="J38" s="20"/>
      <c r="K38" s="20"/>
      <c r="L38" s="20"/>
      <c r="M38" s="3"/>
    </row>
    <row r="39" spans="1:16">
      <c r="A39" s="140" t="s">
        <v>347</v>
      </c>
      <c r="B39" s="6"/>
      <c r="C39" s="6"/>
      <c r="D39" s="6"/>
      <c r="E39" s="6"/>
      <c r="F39" s="61"/>
      <c r="G39" s="61"/>
      <c r="H39" s="30"/>
      <c r="I39" s="29"/>
      <c r="J39" s="29"/>
      <c r="K39" s="29"/>
      <c r="L39" s="30"/>
      <c r="M39" s="20"/>
    </row>
    <row r="40" spans="1:16">
      <c r="A40" s="6" t="s">
        <v>14</v>
      </c>
      <c r="B40" s="61"/>
      <c r="C40" s="61"/>
      <c r="D40" s="61"/>
      <c r="E40" s="61"/>
      <c r="F40" s="61"/>
      <c r="G40" s="61"/>
      <c r="H40" s="31"/>
      <c r="L40" s="31"/>
      <c r="M40" s="30"/>
    </row>
    <row r="41" spans="1:16">
      <c r="A41" s="73" t="s">
        <v>341</v>
      </c>
      <c r="B41" s="73"/>
      <c r="C41" s="73"/>
      <c r="D41" s="73"/>
      <c r="E41" s="73"/>
      <c r="F41" s="73"/>
      <c r="G41" s="61"/>
      <c r="H41" s="61"/>
      <c r="M41" s="31"/>
    </row>
  </sheetData>
  <mergeCells count="39">
    <mergeCell ref="A1:K1"/>
    <mergeCell ref="A2:K2"/>
    <mergeCell ref="A3:F4"/>
    <mergeCell ref="G3:K4"/>
    <mergeCell ref="A24:H25"/>
    <mergeCell ref="I5:I7"/>
    <mergeCell ref="J5:J7"/>
    <mergeCell ref="K5:K7"/>
    <mergeCell ref="D5:D7"/>
    <mergeCell ref="C5:C7"/>
    <mergeCell ref="F5:F7"/>
    <mergeCell ref="E5:E7"/>
    <mergeCell ref="G5:G7"/>
    <mergeCell ref="H5:H7"/>
    <mergeCell ref="B5:B7"/>
    <mergeCell ref="A5:A7"/>
    <mergeCell ref="A23:N23"/>
    <mergeCell ref="A22:N22"/>
    <mergeCell ref="I24:N25"/>
    <mergeCell ref="H26:H29"/>
    <mergeCell ref="J26:K29"/>
    <mergeCell ref="A26:A29"/>
    <mergeCell ref="B26:B29"/>
    <mergeCell ref="C26:C29"/>
    <mergeCell ref="N26:N29"/>
    <mergeCell ref="M26:M29"/>
    <mergeCell ref="L26:L29"/>
    <mergeCell ref="D26:D29"/>
    <mergeCell ref="E26:E29"/>
    <mergeCell ref="I26:I29"/>
    <mergeCell ref="F26:F29"/>
    <mergeCell ref="G26:G29"/>
    <mergeCell ref="J34:K34"/>
    <mergeCell ref="J35:K35"/>
    <mergeCell ref="J36:K36"/>
    <mergeCell ref="J30:K30"/>
    <mergeCell ref="J31:K31"/>
    <mergeCell ref="J32:K32"/>
    <mergeCell ref="J33:K3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118"/>
  <sheetViews>
    <sheetView topLeftCell="M1" zoomScale="60" zoomScaleNormal="60" workbookViewId="0">
      <selection activeCell="X61" sqref="X61"/>
    </sheetView>
  </sheetViews>
  <sheetFormatPr defaultRowHeight="15"/>
  <cols>
    <col min="1" max="1" width="29.5703125" customWidth="1"/>
    <col min="2" max="2" width="14" customWidth="1"/>
    <col min="3" max="3" width="16" style="42" customWidth="1"/>
    <col min="4" max="4" width="12.7109375" bestFit="1" customWidth="1"/>
    <col min="5" max="5" width="14.140625" customWidth="1"/>
    <col min="6" max="6" width="11.5703125" customWidth="1"/>
    <col min="7" max="7" width="29.42578125" customWidth="1"/>
    <col min="8" max="8" width="13.7109375" customWidth="1"/>
    <col min="9" max="9" width="17.7109375" style="42" customWidth="1"/>
    <col min="10" max="10" width="15.140625" customWidth="1"/>
    <col min="11" max="12" width="12.7109375" customWidth="1"/>
    <col min="15" max="15" width="30.28515625" customWidth="1"/>
    <col min="16" max="16" width="13" customWidth="1"/>
    <col min="17" max="17" width="16.140625" style="46" customWidth="1"/>
    <col min="18" max="19" width="11.5703125" hidden="1" customWidth="1"/>
    <col min="20" max="20" width="15.5703125" customWidth="1"/>
    <col min="21" max="21" width="13.42578125" customWidth="1"/>
    <col min="22" max="22" width="15.42578125" customWidth="1"/>
    <col min="23" max="23" width="14.7109375" customWidth="1"/>
    <col min="24" max="24" width="12.7109375" customWidth="1"/>
    <col min="25" max="25" width="29.42578125" customWidth="1"/>
    <col min="26" max="26" width="13.85546875" customWidth="1"/>
    <col min="27" max="27" width="14.85546875" style="46" customWidth="1"/>
    <col min="28" max="29" width="12.7109375" hidden="1" customWidth="1"/>
    <col min="30" max="30" width="15.140625" customWidth="1"/>
    <col min="31" max="31" width="14.140625" customWidth="1"/>
    <col min="32" max="32" width="15.85546875" customWidth="1"/>
    <col min="33" max="33" width="10" customWidth="1"/>
    <col min="35" max="35" width="25.85546875" bestFit="1" customWidth="1"/>
    <col min="37" max="37" width="9.140625" style="49"/>
    <col min="38" max="39" width="0" hidden="1" customWidth="1"/>
    <col min="41" max="41" width="8.42578125" bestFit="1" customWidth="1"/>
    <col min="45" max="45" width="25.85546875" bestFit="1" customWidth="1"/>
    <col min="47" max="47" width="9.140625" style="49"/>
    <col min="48" max="49" width="0" hidden="1" customWidth="1"/>
    <col min="50" max="50" width="10.7109375" bestFit="1" customWidth="1"/>
  </cols>
  <sheetData>
    <row r="1" spans="1:55" ht="30">
      <c r="A1" s="374" t="s">
        <v>226</v>
      </c>
      <c r="B1" s="374"/>
      <c r="C1" s="374"/>
      <c r="D1" s="374"/>
      <c r="E1" s="374"/>
      <c r="F1" s="374"/>
      <c r="G1" s="374"/>
      <c r="H1" s="374"/>
      <c r="I1" s="374"/>
      <c r="J1" s="374"/>
      <c r="K1" s="374"/>
      <c r="L1" s="375"/>
      <c r="M1" s="36"/>
      <c r="O1" s="342" t="s">
        <v>227</v>
      </c>
      <c r="P1" s="343"/>
      <c r="Q1" s="343"/>
      <c r="R1" s="343"/>
      <c r="S1" s="343"/>
      <c r="T1" s="343"/>
      <c r="U1" s="343"/>
      <c r="V1" s="343"/>
      <c r="W1" s="343"/>
      <c r="X1" s="343"/>
      <c r="Y1" s="343"/>
      <c r="Z1" s="343"/>
      <c r="AA1" s="343"/>
      <c r="AB1" s="343"/>
      <c r="AC1" s="343"/>
      <c r="AD1" s="343"/>
      <c r="AE1" s="343"/>
      <c r="AF1" s="344"/>
      <c r="AK1"/>
      <c r="AU1"/>
    </row>
    <row r="2" spans="1:55" ht="20.25">
      <c r="A2" s="372" t="s">
        <v>15</v>
      </c>
      <c r="B2" s="372"/>
      <c r="C2" s="372"/>
      <c r="D2" s="372"/>
      <c r="E2" s="372"/>
      <c r="F2" s="372"/>
      <c r="G2" s="372"/>
      <c r="H2" s="372"/>
      <c r="I2" s="372"/>
      <c r="J2" s="372"/>
      <c r="K2" s="372"/>
      <c r="L2" s="373"/>
      <c r="M2" s="37"/>
      <c r="O2" s="339" t="s">
        <v>15</v>
      </c>
      <c r="P2" s="340"/>
      <c r="Q2" s="340"/>
      <c r="R2" s="340"/>
      <c r="S2" s="340"/>
      <c r="T2" s="340"/>
      <c r="U2" s="340"/>
      <c r="V2" s="340"/>
      <c r="W2" s="340"/>
      <c r="X2" s="340"/>
      <c r="Y2" s="340"/>
      <c r="Z2" s="340"/>
      <c r="AA2" s="340"/>
      <c r="AB2" s="340"/>
      <c r="AC2" s="340"/>
      <c r="AD2" s="340"/>
      <c r="AE2" s="340"/>
      <c r="AF2" s="341"/>
      <c r="AK2"/>
      <c r="AU2"/>
    </row>
    <row r="3" spans="1:55" ht="15.75">
      <c r="A3" s="346" t="s">
        <v>353</v>
      </c>
      <c r="B3" s="346"/>
      <c r="C3" s="346"/>
      <c r="D3" s="346"/>
      <c r="E3" s="346"/>
      <c r="F3" s="346"/>
      <c r="G3" s="345" t="s">
        <v>352</v>
      </c>
      <c r="H3" s="346"/>
      <c r="I3" s="346"/>
      <c r="J3" s="346"/>
      <c r="K3" s="346"/>
      <c r="L3" s="347"/>
      <c r="M3" s="25"/>
      <c r="O3" s="345" t="s">
        <v>220</v>
      </c>
      <c r="P3" s="346"/>
      <c r="Q3" s="346"/>
      <c r="R3" s="346"/>
      <c r="S3" s="346"/>
      <c r="T3" s="346"/>
      <c r="U3" s="346"/>
      <c r="V3" s="346"/>
      <c r="W3" s="346"/>
      <c r="X3" s="347"/>
      <c r="Y3" s="345" t="s">
        <v>221</v>
      </c>
      <c r="Z3" s="346"/>
      <c r="AA3" s="346"/>
      <c r="AB3" s="346"/>
      <c r="AC3" s="346"/>
      <c r="AD3" s="346"/>
      <c r="AE3" s="346"/>
      <c r="AF3" s="347"/>
      <c r="AK3"/>
      <c r="AU3"/>
    </row>
    <row r="4" spans="1:55" ht="15.75" customHeight="1" thickBot="1">
      <c r="A4" s="346"/>
      <c r="B4" s="346"/>
      <c r="C4" s="346"/>
      <c r="D4" s="346"/>
      <c r="E4" s="346"/>
      <c r="F4" s="346"/>
      <c r="G4" s="348"/>
      <c r="H4" s="349"/>
      <c r="I4" s="349"/>
      <c r="J4" s="349"/>
      <c r="K4" s="349"/>
      <c r="L4" s="350"/>
      <c r="M4" s="176"/>
      <c r="N4" s="24"/>
      <c r="O4" s="348"/>
      <c r="P4" s="349"/>
      <c r="Q4" s="349"/>
      <c r="R4" s="349"/>
      <c r="S4" s="349"/>
      <c r="T4" s="349"/>
      <c r="U4" s="349"/>
      <c r="V4" s="349"/>
      <c r="W4" s="349"/>
      <c r="X4" s="350"/>
      <c r="Y4" s="345"/>
      <c r="Z4" s="346"/>
      <c r="AA4" s="346"/>
      <c r="AB4" s="346"/>
      <c r="AC4" s="346"/>
      <c r="AD4" s="346"/>
      <c r="AE4" s="346"/>
      <c r="AF4" s="347"/>
      <c r="AK4"/>
      <c r="AU4"/>
    </row>
    <row r="5" spans="1:55" ht="22.5" customHeight="1">
      <c r="A5" s="369" t="s">
        <v>240</v>
      </c>
      <c r="B5" s="357" t="s">
        <v>16</v>
      </c>
      <c r="C5" s="357" t="s">
        <v>329</v>
      </c>
      <c r="D5" s="357" t="s">
        <v>241</v>
      </c>
      <c r="E5" s="357" t="s">
        <v>242</v>
      </c>
      <c r="F5" s="380" t="s">
        <v>243</v>
      </c>
      <c r="G5" s="378" t="s">
        <v>240</v>
      </c>
      <c r="H5" s="383" t="s">
        <v>246</v>
      </c>
      <c r="I5" s="351" t="s">
        <v>329</v>
      </c>
      <c r="J5" s="357" t="s">
        <v>241</v>
      </c>
      <c r="K5" s="380" t="s">
        <v>244</v>
      </c>
      <c r="L5" s="363" t="s">
        <v>247</v>
      </c>
      <c r="M5" s="85"/>
      <c r="N5" s="32"/>
      <c r="O5" s="351" t="s">
        <v>240</v>
      </c>
      <c r="P5" s="354" t="s">
        <v>302</v>
      </c>
      <c r="Q5" s="354" t="s">
        <v>328</v>
      </c>
      <c r="R5" s="174"/>
      <c r="S5" s="174"/>
      <c r="T5" s="357" t="s">
        <v>241</v>
      </c>
      <c r="U5" s="357" t="s">
        <v>242</v>
      </c>
      <c r="V5" s="357" t="s">
        <v>304</v>
      </c>
      <c r="W5" s="357" t="s">
        <v>297</v>
      </c>
      <c r="X5" s="366" t="s">
        <v>243</v>
      </c>
      <c r="Y5" s="369" t="s">
        <v>240</v>
      </c>
      <c r="Z5" s="360" t="s">
        <v>16</v>
      </c>
      <c r="AA5" s="385" t="s">
        <v>329</v>
      </c>
      <c r="AB5" s="175"/>
      <c r="AC5" s="175"/>
      <c r="AD5" s="357" t="s">
        <v>241</v>
      </c>
      <c r="AE5" s="360" t="s">
        <v>279</v>
      </c>
      <c r="AF5" s="363" t="s">
        <v>245</v>
      </c>
      <c r="AK5"/>
      <c r="AU5"/>
    </row>
    <row r="6" spans="1:55">
      <c r="A6" s="376"/>
      <c r="B6" s="377"/>
      <c r="C6" s="377"/>
      <c r="D6" s="377"/>
      <c r="E6" s="377"/>
      <c r="F6" s="381"/>
      <c r="G6" s="379"/>
      <c r="H6" s="384"/>
      <c r="I6" s="382"/>
      <c r="J6" s="377"/>
      <c r="K6" s="381"/>
      <c r="L6" s="388"/>
      <c r="M6" s="32"/>
      <c r="N6" s="32"/>
      <c r="O6" s="352"/>
      <c r="P6" s="355"/>
      <c r="Q6" s="355"/>
      <c r="R6" s="75" t="s">
        <v>2</v>
      </c>
      <c r="S6" s="75" t="s">
        <v>3</v>
      </c>
      <c r="T6" s="358"/>
      <c r="U6" s="358"/>
      <c r="V6" s="358"/>
      <c r="W6" s="358"/>
      <c r="X6" s="367"/>
      <c r="Y6" s="370"/>
      <c r="Z6" s="361"/>
      <c r="AA6" s="386"/>
      <c r="AB6" s="75" t="s">
        <v>2</v>
      </c>
      <c r="AC6" s="75" t="s">
        <v>17</v>
      </c>
      <c r="AD6" s="358"/>
      <c r="AE6" s="361"/>
      <c r="AF6" s="364"/>
      <c r="AK6"/>
      <c r="AU6"/>
    </row>
    <row r="7" spans="1:55">
      <c r="A7" s="376"/>
      <c r="B7" s="377"/>
      <c r="C7" s="377"/>
      <c r="D7" s="377"/>
      <c r="E7" s="377"/>
      <c r="F7" s="381"/>
      <c r="G7" s="379"/>
      <c r="H7" s="384"/>
      <c r="I7" s="382"/>
      <c r="J7" s="377"/>
      <c r="K7" s="381"/>
      <c r="L7" s="388"/>
      <c r="M7" s="32"/>
      <c r="N7" s="32"/>
      <c r="O7" s="352"/>
      <c r="P7" s="355"/>
      <c r="Q7" s="355"/>
      <c r="R7" s="76" t="s">
        <v>6</v>
      </c>
      <c r="S7" s="76" t="s">
        <v>6</v>
      </c>
      <c r="T7" s="358"/>
      <c r="U7" s="358"/>
      <c r="V7" s="358"/>
      <c r="W7" s="358"/>
      <c r="X7" s="367"/>
      <c r="Y7" s="370"/>
      <c r="Z7" s="361"/>
      <c r="AA7" s="386"/>
      <c r="AB7" s="76" t="s">
        <v>6</v>
      </c>
      <c r="AC7" s="76" t="s">
        <v>6</v>
      </c>
      <c r="AD7" s="358"/>
      <c r="AE7" s="361"/>
      <c r="AF7" s="364"/>
      <c r="AK7"/>
      <c r="AU7"/>
    </row>
    <row r="8" spans="1:55">
      <c r="A8" s="376"/>
      <c r="B8" s="377"/>
      <c r="C8" s="377"/>
      <c r="D8" s="377"/>
      <c r="E8" s="377"/>
      <c r="F8" s="381"/>
      <c r="G8" s="379"/>
      <c r="H8" s="384"/>
      <c r="I8" s="382"/>
      <c r="J8" s="377"/>
      <c r="K8" s="381"/>
      <c r="L8" s="388"/>
      <c r="M8" s="32"/>
      <c r="N8" s="32"/>
      <c r="O8" s="353"/>
      <c r="P8" s="356"/>
      <c r="Q8" s="356"/>
      <c r="R8" s="77"/>
      <c r="S8" s="77"/>
      <c r="T8" s="359"/>
      <c r="U8" s="359"/>
      <c r="V8" s="359"/>
      <c r="W8" s="359"/>
      <c r="X8" s="368"/>
      <c r="Y8" s="371"/>
      <c r="Z8" s="362"/>
      <c r="AA8" s="387"/>
      <c r="AB8" s="77"/>
      <c r="AC8" s="77"/>
      <c r="AD8" s="359"/>
      <c r="AE8" s="362"/>
      <c r="AF8" s="365"/>
      <c r="AK8"/>
      <c r="AU8"/>
    </row>
    <row r="9" spans="1:55" hidden="1">
      <c r="A9" s="32" t="s">
        <v>249</v>
      </c>
      <c r="B9" s="32" t="s">
        <v>250</v>
      </c>
      <c r="C9" s="32" t="s">
        <v>267</v>
      </c>
      <c r="D9" s="32" t="s">
        <v>253</v>
      </c>
      <c r="E9" s="81" t="s">
        <v>254</v>
      </c>
      <c r="F9" s="32" t="s">
        <v>255</v>
      </c>
      <c r="G9" s="32" t="s">
        <v>256</v>
      </c>
      <c r="H9" s="32" t="s">
        <v>257</v>
      </c>
      <c r="I9" s="32" t="s">
        <v>269</v>
      </c>
      <c r="J9" s="32" t="s">
        <v>260</v>
      </c>
      <c r="K9" s="32" t="s">
        <v>261</v>
      </c>
      <c r="L9" s="24" t="s">
        <v>262</v>
      </c>
      <c r="O9" s="85" t="s">
        <v>249</v>
      </c>
      <c r="P9" s="32" t="s">
        <v>250</v>
      </c>
      <c r="Q9" s="32" t="s">
        <v>251</v>
      </c>
      <c r="R9" s="32" t="s">
        <v>252</v>
      </c>
      <c r="S9" s="32" t="s">
        <v>253</v>
      </c>
      <c r="T9" s="32" t="s">
        <v>254</v>
      </c>
      <c r="U9" s="32" t="s">
        <v>255</v>
      </c>
      <c r="V9" s="32" t="s">
        <v>256</v>
      </c>
      <c r="W9" s="32" t="s">
        <v>257</v>
      </c>
      <c r="X9" s="32" t="s">
        <v>258</v>
      </c>
      <c r="Y9" s="32" t="s">
        <v>259</v>
      </c>
      <c r="Z9" s="32" t="s">
        <v>260</v>
      </c>
      <c r="AA9" s="32" t="s">
        <v>261</v>
      </c>
      <c r="AB9" s="32" t="s">
        <v>262</v>
      </c>
      <c r="AC9" s="32" t="s">
        <v>286</v>
      </c>
      <c r="AD9" s="32" t="s">
        <v>287</v>
      </c>
      <c r="AE9" s="32" t="s">
        <v>288</v>
      </c>
      <c r="AF9" s="24" t="s">
        <v>289</v>
      </c>
      <c r="AK9"/>
      <c r="AU9"/>
    </row>
    <row r="10" spans="1:55">
      <c r="A10" s="78" t="s">
        <v>18</v>
      </c>
      <c r="B10" s="82">
        <v>3</v>
      </c>
      <c r="C10" s="82">
        <v>0</v>
      </c>
      <c r="D10" s="82">
        <v>0</v>
      </c>
      <c r="E10" s="82">
        <v>1</v>
      </c>
      <c r="F10" s="82">
        <f>SUM(B10+C10+D10+E10)</f>
        <v>4</v>
      </c>
      <c r="G10" s="74" t="s">
        <v>18</v>
      </c>
      <c r="H10" s="82">
        <v>0</v>
      </c>
      <c r="I10" s="82">
        <v>0</v>
      </c>
      <c r="J10" s="82">
        <v>0</v>
      </c>
      <c r="K10" s="82">
        <f t="shared" ref="K10:K15" si="0">SUM(H10+I10+J10)</f>
        <v>0</v>
      </c>
      <c r="L10" s="83">
        <f>SUM(Table3[[#This Row],[Column13]]+Table3[[#This Row],[Column7]])</f>
        <v>4</v>
      </c>
      <c r="O10" s="74" t="s">
        <v>18</v>
      </c>
      <c r="P10" s="79">
        <v>75</v>
      </c>
      <c r="Q10" s="79">
        <v>2</v>
      </c>
      <c r="R10" s="79"/>
      <c r="S10" s="79"/>
      <c r="T10" s="79">
        <v>17</v>
      </c>
      <c r="U10" s="79">
        <v>8</v>
      </c>
      <c r="V10" s="79">
        <v>2</v>
      </c>
      <c r="W10" s="79">
        <v>4</v>
      </c>
      <c r="X10" s="79">
        <f>SUM(Table4[[#This Row],[Column2]:[Column9]])</f>
        <v>108</v>
      </c>
      <c r="Y10" s="74" t="s">
        <v>18</v>
      </c>
      <c r="Z10" s="79">
        <v>3</v>
      </c>
      <c r="AA10" s="79">
        <v>4</v>
      </c>
      <c r="AB10" s="79"/>
      <c r="AC10" s="79"/>
      <c r="AD10" s="79">
        <v>0</v>
      </c>
      <c r="AE10" s="79">
        <f t="shared" ref="AE10:AE41" si="1">SUM(Z10:AD10)</f>
        <v>7</v>
      </c>
      <c r="AF10" s="80">
        <f t="shared" ref="AF10:AF41" si="2">SUM(AE10+X10)</f>
        <v>115</v>
      </c>
      <c r="AK10"/>
      <c r="AU10"/>
    </row>
    <row r="11" spans="1:55">
      <c r="A11" s="78" t="s">
        <v>19</v>
      </c>
      <c r="B11" s="82">
        <v>7</v>
      </c>
      <c r="C11" s="82">
        <v>0</v>
      </c>
      <c r="D11" s="82">
        <v>0</v>
      </c>
      <c r="E11" s="82">
        <v>1</v>
      </c>
      <c r="F11" s="82">
        <f t="shared" ref="F11:F15" si="3">SUM(B11+C11+D11+E11)</f>
        <v>8</v>
      </c>
      <c r="G11" s="74" t="s">
        <v>19</v>
      </c>
      <c r="H11" s="82">
        <v>1</v>
      </c>
      <c r="I11" s="82">
        <v>0</v>
      </c>
      <c r="J11" s="82">
        <v>0</v>
      </c>
      <c r="K11" s="82">
        <f t="shared" si="0"/>
        <v>1</v>
      </c>
      <c r="L11" s="83">
        <f>SUM(Table3[[#This Row],[Column13]]+Table3[[#This Row],[Column7]])</f>
        <v>9</v>
      </c>
      <c r="O11" s="74" t="s">
        <v>19</v>
      </c>
      <c r="P11" s="79">
        <v>92</v>
      </c>
      <c r="Q11" s="79">
        <v>12</v>
      </c>
      <c r="R11" s="79"/>
      <c r="S11" s="79"/>
      <c r="T11" s="79">
        <v>23</v>
      </c>
      <c r="U11" s="79">
        <v>29</v>
      </c>
      <c r="V11" s="79">
        <v>0</v>
      </c>
      <c r="W11" s="79">
        <v>1</v>
      </c>
      <c r="X11" s="79">
        <f>SUM(Table4[[#This Row],[Column2]:[Column9]])</f>
        <v>157</v>
      </c>
      <c r="Y11" s="74" t="s">
        <v>19</v>
      </c>
      <c r="Z11" s="79">
        <v>32</v>
      </c>
      <c r="AA11" s="79">
        <v>33</v>
      </c>
      <c r="AB11" s="79"/>
      <c r="AC11" s="79"/>
      <c r="AD11" s="79">
        <v>18</v>
      </c>
      <c r="AE11" s="79">
        <f t="shared" si="1"/>
        <v>83</v>
      </c>
      <c r="AF11" s="80">
        <f t="shared" si="2"/>
        <v>240</v>
      </c>
      <c r="AK11"/>
      <c r="AU11"/>
    </row>
    <row r="12" spans="1:55">
      <c r="A12" s="78" t="s">
        <v>20</v>
      </c>
      <c r="B12" s="82">
        <v>2</v>
      </c>
      <c r="C12" s="82">
        <v>2</v>
      </c>
      <c r="D12" s="82">
        <v>0</v>
      </c>
      <c r="E12" s="82">
        <v>1</v>
      </c>
      <c r="F12" s="82">
        <f t="shared" si="3"/>
        <v>5</v>
      </c>
      <c r="G12" s="74" t="s">
        <v>20</v>
      </c>
      <c r="H12" s="82">
        <v>2</v>
      </c>
      <c r="I12" s="82">
        <v>4</v>
      </c>
      <c r="J12" s="82">
        <v>0</v>
      </c>
      <c r="K12" s="82">
        <f t="shared" si="0"/>
        <v>6</v>
      </c>
      <c r="L12" s="83">
        <f>SUM(Table3[[#This Row],[Column13]]+Table3[[#This Row],[Column7]])</f>
        <v>11</v>
      </c>
      <c r="O12" s="74" t="s">
        <v>20</v>
      </c>
      <c r="P12" s="79">
        <v>107</v>
      </c>
      <c r="Q12" s="79">
        <v>16</v>
      </c>
      <c r="R12" s="79"/>
      <c r="S12" s="79"/>
      <c r="T12" s="79">
        <v>0</v>
      </c>
      <c r="U12" s="79">
        <v>25</v>
      </c>
      <c r="V12" s="79">
        <v>0</v>
      </c>
      <c r="W12" s="79">
        <v>0</v>
      </c>
      <c r="X12" s="79">
        <f>SUM(Table4[[#This Row],[Column2]:[Column9]])</f>
        <v>148</v>
      </c>
      <c r="Y12" s="74" t="s">
        <v>20</v>
      </c>
      <c r="Z12" s="79">
        <v>58</v>
      </c>
      <c r="AA12" s="79">
        <v>115</v>
      </c>
      <c r="AB12" s="79"/>
      <c r="AC12" s="79"/>
      <c r="AD12" s="79">
        <v>0</v>
      </c>
      <c r="AE12" s="79">
        <f t="shared" si="1"/>
        <v>173</v>
      </c>
      <c r="AF12" s="80">
        <f t="shared" si="2"/>
        <v>321</v>
      </c>
      <c r="AK12"/>
      <c r="AU12"/>
    </row>
    <row r="13" spans="1:55">
      <c r="A13" s="78" t="s">
        <v>21</v>
      </c>
      <c r="B13" s="82">
        <v>9</v>
      </c>
      <c r="C13" s="82">
        <v>1</v>
      </c>
      <c r="D13" s="82">
        <v>0</v>
      </c>
      <c r="E13" s="82">
        <v>1</v>
      </c>
      <c r="F13" s="82">
        <f t="shared" si="3"/>
        <v>11</v>
      </c>
      <c r="G13" s="74" t="s">
        <v>21</v>
      </c>
      <c r="H13" s="82">
        <v>2</v>
      </c>
      <c r="I13" s="82">
        <v>2</v>
      </c>
      <c r="J13" s="82">
        <v>0</v>
      </c>
      <c r="K13" s="82">
        <f t="shared" si="0"/>
        <v>4</v>
      </c>
      <c r="L13" s="83">
        <f>SUM(Table3[[#This Row],[Column13]]+Table3[[#This Row],[Column7]])</f>
        <v>15</v>
      </c>
      <c r="O13" s="74" t="s">
        <v>21</v>
      </c>
      <c r="P13" s="79">
        <v>119</v>
      </c>
      <c r="Q13" s="79">
        <v>26</v>
      </c>
      <c r="R13" s="79"/>
      <c r="S13" s="79"/>
      <c r="T13" s="79">
        <v>20</v>
      </c>
      <c r="U13" s="79">
        <v>34</v>
      </c>
      <c r="V13" s="79">
        <v>1</v>
      </c>
      <c r="W13" s="79">
        <v>2</v>
      </c>
      <c r="X13" s="79">
        <f t="shared" ref="X13:X48" si="4">SUM(P13:W13)</f>
        <v>202</v>
      </c>
      <c r="Y13" s="74" t="s">
        <v>21</v>
      </c>
      <c r="Z13" s="79">
        <v>21</v>
      </c>
      <c r="AA13" s="79">
        <v>42</v>
      </c>
      <c r="AB13" s="79"/>
      <c r="AC13" s="79"/>
      <c r="AD13" s="79">
        <v>0</v>
      </c>
      <c r="AE13" s="79">
        <f t="shared" si="1"/>
        <v>63</v>
      </c>
      <c r="AF13" s="80">
        <f t="shared" si="2"/>
        <v>265</v>
      </c>
      <c r="AK13"/>
      <c r="AU13"/>
    </row>
    <row r="14" spans="1:55" s="43" customFormat="1">
      <c r="A14" s="78" t="s">
        <v>22</v>
      </c>
      <c r="B14" s="82">
        <v>0</v>
      </c>
      <c r="C14" s="84">
        <v>0</v>
      </c>
      <c r="D14" s="82">
        <v>0</v>
      </c>
      <c r="E14" s="82">
        <v>2</v>
      </c>
      <c r="F14" s="82">
        <f t="shared" si="3"/>
        <v>2</v>
      </c>
      <c r="G14" s="74" t="s">
        <v>22</v>
      </c>
      <c r="H14" s="82">
        <v>0</v>
      </c>
      <c r="I14" s="84">
        <v>0</v>
      </c>
      <c r="J14" s="82">
        <v>0</v>
      </c>
      <c r="K14" s="82">
        <f t="shared" si="0"/>
        <v>0</v>
      </c>
      <c r="L14" s="83">
        <f>SUM(Table3[[#This Row],[Column13]]+Table3[[#This Row],[Column7]])</f>
        <v>2</v>
      </c>
      <c r="O14" s="74" t="s">
        <v>22</v>
      </c>
      <c r="P14" s="79">
        <v>61</v>
      </c>
      <c r="Q14" s="79">
        <v>10</v>
      </c>
      <c r="R14" s="79"/>
      <c r="S14" s="79"/>
      <c r="T14" s="79">
        <v>5</v>
      </c>
      <c r="U14" s="79">
        <v>23</v>
      </c>
      <c r="V14" s="79">
        <v>0</v>
      </c>
      <c r="W14" s="79">
        <v>0</v>
      </c>
      <c r="X14" s="79">
        <f t="shared" si="4"/>
        <v>99</v>
      </c>
      <c r="Y14" s="74" t="s">
        <v>22</v>
      </c>
      <c r="Z14" s="79">
        <v>8</v>
      </c>
      <c r="AA14" s="79">
        <v>28</v>
      </c>
      <c r="AB14" s="79"/>
      <c r="AC14" s="79"/>
      <c r="AD14" s="79">
        <v>2</v>
      </c>
      <c r="AE14" s="79">
        <f t="shared" si="1"/>
        <v>38</v>
      </c>
      <c r="AF14" s="80">
        <f t="shared" si="2"/>
        <v>137</v>
      </c>
      <c r="AI14"/>
      <c r="AJ14"/>
      <c r="AK14"/>
      <c r="AL14"/>
      <c r="AM14"/>
      <c r="AN14"/>
      <c r="AO14"/>
      <c r="AP14"/>
      <c r="AQ14"/>
      <c r="AR14"/>
      <c r="AS14"/>
      <c r="AT14"/>
      <c r="AU14"/>
      <c r="AV14"/>
      <c r="AW14"/>
      <c r="AX14"/>
      <c r="AY14"/>
      <c r="AZ14"/>
      <c r="BA14"/>
      <c r="BB14"/>
      <c r="BC14"/>
    </row>
    <row r="15" spans="1:55">
      <c r="A15" s="78" t="s">
        <v>23</v>
      </c>
      <c r="B15" s="82">
        <v>5</v>
      </c>
      <c r="C15" s="82">
        <v>3</v>
      </c>
      <c r="D15" s="82">
        <v>0</v>
      </c>
      <c r="E15" s="82">
        <v>1</v>
      </c>
      <c r="F15" s="82">
        <f t="shared" si="3"/>
        <v>9</v>
      </c>
      <c r="G15" s="74" t="s">
        <v>23</v>
      </c>
      <c r="H15" s="82">
        <v>1</v>
      </c>
      <c r="I15" s="82">
        <v>1</v>
      </c>
      <c r="J15" s="82">
        <v>0</v>
      </c>
      <c r="K15" s="82">
        <f t="shared" si="0"/>
        <v>2</v>
      </c>
      <c r="L15" s="83">
        <f>SUM(Table3[[#This Row],[Column13]]+Table3[[#This Row],[Column7]])</f>
        <v>11</v>
      </c>
      <c r="O15" s="74" t="s">
        <v>23</v>
      </c>
      <c r="P15" s="79">
        <v>164</v>
      </c>
      <c r="Q15" s="79">
        <v>87</v>
      </c>
      <c r="R15" s="79"/>
      <c r="S15" s="79"/>
      <c r="T15" s="79">
        <v>13</v>
      </c>
      <c r="U15" s="79">
        <v>54</v>
      </c>
      <c r="V15" s="79">
        <v>1</v>
      </c>
      <c r="W15" s="79">
        <v>9</v>
      </c>
      <c r="X15" s="79">
        <f t="shared" si="4"/>
        <v>328</v>
      </c>
      <c r="Y15" s="74" t="s">
        <v>23</v>
      </c>
      <c r="Z15" s="79">
        <v>55</v>
      </c>
      <c r="AA15" s="79">
        <v>74</v>
      </c>
      <c r="AB15" s="79"/>
      <c r="AC15" s="79"/>
      <c r="AD15" s="79">
        <v>1</v>
      </c>
      <c r="AE15" s="79">
        <f t="shared" si="1"/>
        <v>130</v>
      </c>
      <c r="AF15" s="80">
        <f t="shared" si="2"/>
        <v>458</v>
      </c>
      <c r="AK15"/>
      <c r="AU15"/>
    </row>
    <row r="16" spans="1:55">
      <c r="A16" s="78" t="s">
        <v>24</v>
      </c>
      <c r="B16" s="82">
        <v>0</v>
      </c>
      <c r="C16" s="84">
        <v>0</v>
      </c>
      <c r="D16" s="82">
        <v>0</v>
      </c>
      <c r="E16" s="82">
        <v>1</v>
      </c>
      <c r="F16" s="84">
        <f t="shared" ref="F16:F22" si="5">SUM(B16+C16+D16+E16)</f>
        <v>1</v>
      </c>
      <c r="G16" s="74" t="s">
        <v>24</v>
      </c>
      <c r="H16" s="82">
        <v>0</v>
      </c>
      <c r="I16" s="84">
        <v>0</v>
      </c>
      <c r="J16" s="82">
        <v>0</v>
      </c>
      <c r="K16" s="84">
        <v>0</v>
      </c>
      <c r="L16" s="83">
        <f>SUM(Table3[[#This Row],[Column13]]+Table3[[#This Row],[Column7]])</f>
        <v>1</v>
      </c>
      <c r="O16" s="74" t="s">
        <v>24</v>
      </c>
      <c r="P16" s="79">
        <v>2</v>
      </c>
      <c r="Q16" s="79">
        <v>3</v>
      </c>
      <c r="R16" s="79"/>
      <c r="S16" s="79"/>
      <c r="T16" s="79">
        <v>9</v>
      </c>
      <c r="U16" s="79">
        <v>2</v>
      </c>
      <c r="V16" s="79">
        <v>0</v>
      </c>
      <c r="W16" s="79">
        <v>0</v>
      </c>
      <c r="X16" s="79">
        <f t="shared" si="4"/>
        <v>16</v>
      </c>
      <c r="Y16" s="74" t="s">
        <v>24</v>
      </c>
      <c r="Z16" s="79">
        <v>4</v>
      </c>
      <c r="AA16" s="79">
        <v>1</v>
      </c>
      <c r="AB16" s="79"/>
      <c r="AC16" s="79"/>
      <c r="AD16" s="79">
        <v>0</v>
      </c>
      <c r="AE16" s="79">
        <f t="shared" si="1"/>
        <v>5</v>
      </c>
      <c r="AF16" s="80">
        <f t="shared" si="2"/>
        <v>21</v>
      </c>
      <c r="AK16"/>
      <c r="AU16"/>
    </row>
    <row r="17" spans="1:55">
      <c r="A17" s="78" t="s">
        <v>25</v>
      </c>
      <c r="B17" s="82">
        <v>0</v>
      </c>
      <c r="C17" s="84">
        <v>0</v>
      </c>
      <c r="D17" s="82">
        <v>0</v>
      </c>
      <c r="E17" s="82">
        <v>1</v>
      </c>
      <c r="F17" s="84">
        <f t="shared" si="5"/>
        <v>1</v>
      </c>
      <c r="G17" s="74" t="s">
        <v>25</v>
      </c>
      <c r="H17" s="82">
        <v>0</v>
      </c>
      <c r="I17" s="84">
        <v>0</v>
      </c>
      <c r="J17" s="82">
        <v>0</v>
      </c>
      <c r="K17" s="84">
        <v>0</v>
      </c>
      <c r="L17" s="83">
        <f>SUM(Table3[[#This Row],[Column13]]+Table3[[#This Row],[Column7]])</f>
        <v>1</v>
      </c>
      <c r="O17" s="74" t="s">
        <v>25</v>
      </c>
      <c r="P17" s="79">
        <v>14</v>
      </c>
      <c r="Q17" s="79">
        <v>3</v>
      </c>
      <c r="R17" s="79"/>
      <c r="S17" s="79"/>
      <c r="T17" s="79">
        <v>17</v>
      </c>
      <c r="U17" s="79">
        <v>6</v>
      </c>
      <c r="V17" s="79">
        <v>0</v>
      </c>
      <c r="W17" s="79">
        <v>0</v>
      </c>
      <c r="X17" s="79">
        <f t="shared" si="4"/>
        <v>40</v>
      </c>
      <c r="Y17" s="74" t="s">
        <v>25</v>
      </c>
      <c r="Z17" s="79">
        <v>8</v>
      </c>
      <c r="AA17" s="79">
        <v>3</v>
      </c>
      <c r="AB17" s="79"/>
      <c r="AC17" s="79"/>
      <c r="AD17" s="79">
        <v>0</v>
      </c>
      <c r="AE17" s="79">
        <f t="shared" si="1"/>
        <v>11</v>
      </c>
      <c r="AF17" s="80">
        <f t="shared" si="2"/>
        <v>51</v>
      </c>
      <c r="AK17"/>
      <c r="AU17"/>
    </row>
    <row r="18" spans="1:55">
      <c r="A18" s="78" t="s">
        <v>26</v>
      </c>
      <c r="B18" s="82">
        <v>4</v>
      </c>
      <c r="C18" s="84">
        <v>0</v>
      </c>
      <c r="D18" s="82">
        <v>0</v>
      </c>
      <c r="E18" s="82">
        <v>0</v>
      </c>
      <c r="F18" s="84">
        <f t="shared" si="5"/>
        <v>4</v>
      </c>
      <c r="G18" s="74" t="s">
        <v>26</v>
      </c>
      <c r="H18" s="82">
        <v>0</v>
      </c>
      <c r="I18" s="84">
        <v>0</v>
      </c>
      <c r="J18" s="82">
        <v>0</v>
      </c>
      <c r="K18" s="84">
        <f>SUM(H18+I18+J18)</f>
        <v>0</v>
      </c>
      <c r="L18" s="83">
        <f>SUM(Table3[[#This Row],[Column13]]+Table3[[#This Row],[Column7]])</f>
        <v>4</v>
      </c>
      <c r="O18" s="74" t="s">
        <v>26</v>
      </c>
      <c r="P18" s="79">
        <v>63</v>
      </c>
      <c r="Q18" s="79">
        <v>3</v>
      </c>
      <c r="R18" s="79"/>
      <c r="S18" s="79"/>
      <c r="T18" s="79">
        <v>8</v>
      </c>
      <c r="U18" s="79">
        <v>11</v>
      </c>
      <c r="V18" s="79">
        <v>0</v>
      </c>
      <c r="W18" s="79">
        <v>1</v>
      </c>
      <c r="X18" s="79">
        <f t="shared" si="4"/>
        <v>86</v>
      </c>
      <c r="Y18" s="74" t="s">
        <v>26</v>
      </c>
      <c r="Z18" s="79">
        <v>2</v>
      </c>
      <c r="AA18" s="79">
        <v>10</v>
      </c>
      <c r="AB18" s="79"/>
      <c r="AC18" s="79"/>
      <c r="AD18" s="79">
        <v>1</v>
      </c>
      <c r="AE18" s="79">
        <f t="shared" si="1"/>
        <v>13</v>
      </c>
      <c r="AF18" s="80">
        <f t="shared" si="2"/>
        <v>99</v>
      </c>
      <c r="AK18"/>
      <c r="AU18"/>
    </row>
    <row r="19" spans="1:55">
      <c r="A19" s="78" t="s">
        <v>27</v>
      </c>
      <c r="B19" s="82">
        <v>3</v>
      </c>
      <c r="C19" s="84">
        <v>0</v>
      </c>
      <c r="D19" s="82">
        <v>0</v>
      </c>
      <c r="E19" s="82">
        <v>0</v>
      </c>
      <c r="F19" s="84">
        <f t="shared" si="5"/>
        <v>3</v>
      </c>
      <c r="G19" s="74" t="s">
        <v>27</v>
      </c>
      <c r="H19" s="82">
        <v>0</v>
      </c>
      <c r="I19" s="84">
        <v>0</v>
      </c>
      <c r="J19" s="82">
        <v>0</v>
      </c>
      <c r="K19" s="84">
        <f>SUM(H19+I19+J19)</f>
        <v>0</v>
      </c>
      <c r="L19" s="83">
        <f>SUM(Table3[[#This Row],[Column13]]+Table3[[#This Row],[Column7]])</f>
        <v>3</v>
      </c>
      <c r="O19" s="74" t="s">
        <v>27</v>
      </c>
      <c r="P19" s="79">
        <v>7</v>
      </c>
      <c r="Q19" s="79">
        <v>0</v>
      </c>
      <c r="R19" s="79"/>
      <c r="S19" s="79"/>
      <c r="T19" s="79">
        <v>0</v>
      </c>
      <c r="U19" s="79">
        <v>1</v>
      </c>
      <c r="V19" s="79">
        <v>0</v>
      </c>
      <c r="W19" s="79">
        <v>0</v>
      </c>
      <c r="X19" s="79">
        <f t="shared" si="4"/>
        <v>8</v>
      </c>
      <c r="Y19" s="74" t="s">
        <v>27</v>
      </c>
      <c r="Z19" s="79">
        <v>0</v>
      </c>
      <c r="AA19" s="79">
        <v>0</v>
      </c>
      <c r="AB19" s="79"/>
      <c r="AC19" s="79"/>
      <c r="AD19" s="79">
        <v>0</v>
      </c>
      <c r="AE19" s="79">
        <f t="shared" si="1"/>
        <v>0</v>
      </c>
      <c r="AF19" s="80">
        <f t="shared" si="2"/>
        <v>8</v>
      </c>
      <c r="AK19"/>
      <c r="AU19"/>
    </row>
    <row r="20" spans="1:55">
      <c r="A20" s="78" t="s">
        <v>239</v>
      </c>
      <c r="B20" s="82">
        <v>6</v>
      </c>
      <c r="C20" s="84">
        <v>0</v>
      </c>
      <c r="D20" s="82">
        <v>0</v>
      </c>
      <c r="E20" s="82">
        <v>1</v>
      </c>
      <c r="F20" s="84">
        <f t="shared" si="5"/>
        <v>7</v>
      </c>
      <c r="G20" s="74" t="s">
        <v>239</v>
      </c>
      <c r="H20" s="82">
        <v>0</v>
      </c>
      <c r="I20" s="84">
        <v>0</v>
      </c>
      <c r="J20" s="82">
        <v>0</v>
      </c>
      <c r="K20" s="84">
        <f>SUM(H20+I20+J20)</f>
        <v>0</v>
      </c>
      <c r="L20" s="83">
        <f>SUM(Table3[[#This Row],[Column13]]+Table3[[#This Row],[Column7]])</f>
        <v>7</v>
      </c>
      <c r="O20" s="74" t="s">
        <v>239</v>
      </c>
      <c r="P20" s="79">
        <v>67</v>
      </c>
      <c r="Q20" s="79">
        <v>14</v>
      </c>
      <c r="R20" s="79"/>
      <c r="S20" s="79"/>
      <c r="T20" s="79">
        <v>10</v>
      </c>
      <c r="U20" s="79">
        <v>9</v>
      </c>
      <c r="V20" s="79">
        <v>0</v>
      </c>
      <c r="W20" s="79">
        <v>0</v>
      </c>
      <c r="X20" s="79">
        <f t="shared" si="4"/>
        <v>100</v>
      </c>
      <c r="Y20" s="74" t="s">
        <v>239</v>
      </c>
      <c r="Z20" s="79">
        <v>8</v>
      </c>
      <c r="AA20" s="79">
        <v>17</v>
      </c>
      <c r="AB20" s="79"/>
      <c r="AC20" s="79"/>
      <c r="AD20" s="79">
        <v>0</v>
      </c>
      <c r="AE20" s="79">
        <f t="shared" si="1"/>
        <v>25</v>
      </c>
      <c r="AF20" s="80">
        <f t="shared" si="2"/>
        <v>125</v>
      </c>
      <c r="AK20"/>
      <c r="AU20"/>
    </row>
    <row r="21" spans="1:55">
      <c r="A21" s="78" t="s">
        <v>277</v>
      </c>
      <c r="B21" s="82">
        <v>3</v>
      </c>
      <c r="C21" s="84">
        <v>0</v>
      </c>
      <c r="D21" s="82">
        <v>0</v>
      </c>
      <c r="E21" s="82">
        <v>0</v>
      </c>
      <c r="F21" s="84">
        <f t="shared" si="5"/>
        <v>3</v>
      </c>
      <c r="G21" s="74" t="s">
        <v>277</v>
      </c>
      <c r="H21" s="82">
        <v>1</v>
      </c>
      <c r="I21" s="84">
        <v>1</v>
      </c>
      <c r="J21" s="82">
        <v>0</v>
      </c>
      <c r="K21" s="84">
        <f>SUM(H21+I21+J21)</f>
        <v>2</v>
      </c>
      <c r="L21" s="83">
        <f>SUM(Table3[[#This Row],[Column13]]+Table3[[#This Row],[Column7]])</f>
        <v>5</v>
      </c>
      <c r="O21" s="74" t="s">
        <v>277</v>
      </c>
      <c r="P21" s="79">
        <v>116</v>
      </c>
      <c r="Q21" s="79">
        <v>52</v>
      </c>
      <c r="R21" s="79"/>
      <c r="S21" s="79"/>
      <c r="T21" s="79">
        <v>37</v>
      </c>
      <c r="U21" s="79">
        <v>32</v>
      </c>
      <c r="V21" s="79">
        <v>0</v>
      </c>
      <c r="W21" s="79">
        <v>7</v>
      </c>
      <c r="X21" s="79">
        <f t="shared" si="4"/>
        <v>244</v>
      </c>
      <c r="Y21" s="74" t="s">
        <v>277</v>
      </c>
      <c r="Z21" s="79">
        <v>24</v>
      </c>
      <c r="AA21" s="79">
        <v>60</v>
      </c>
      <c r="AB21" s="79"/>
      <c r="AC21" s="79"/>
      <c r="AD21" s="79">
        <v>0</v>
      </c>
      <c r="AE21" s="79">
        <f t="shared" si="1"/>
        <v>84</v>
      </c>
      <c r="AF21" s="80">
        <f t="shared" si="2"/>
        <v>328</v>
      </c>
      <c r="AK21"/>
      <c r="AU21"/>
    </row>
    <row r="22" spans="1:55">
      <c r="A22" s="78" t="s">
        <v>278</v>
      </c>
      <c r="B22" s="82">
        <v>5</v>
      </c>
      <c r="C22" s="84">
        <v>4</v>
      </c>
      <c r="D22" s="82">
        <v>0</v>
      </c>
      <c r="E22" s="82">
        <v>1</v>
      </c>
      <c r="F22" s="84">
        <f t="shared" si="5"/>
        <v>10</v>
      </c>
      <c r="G22" s="74" t="s">
        <v>278</v>
      </c>
      <c r="H22" s="82">
        <v>4</v>
      </c>
      <c r="I22" s="84">
        <v>0</v>
      </c>
      <c r="J22" s="82">
        <v>0</v>
      </c>
      <c r="K22" s="84">
        <f>SUM(H22+I22+J22)</f>
        <v>4</v>
      </c>
      <c r="L22" s="83">
        <f>SUM(Table3[[#This Row],[Column13]]+Table3[[#This Row],[Column7]])</f>
        <v>14</v>
      </c>
      <c r="O22" s="74" t="s">
        <v>278</v>
      </c>
      <c r="P22" s="79">
        <v>158</v>
      </c>
      <c r="Q22" s="79">
        <v>82</v>
      </c>
      <c r="R22" s="79"/>
      <c r="S22" s="79"/>
      <c r="T22" s="79">
        <v>16</v>
      </c>
      <c r="U22" s="79">
        <v>44</v>
      </c>
      <c r="V22" s="79">
        <v>0</v>
      </c>
      <c r="W22" s="79">
        <v>2</v>
      </c>
      <c r="X22" s="79">
        <f t="shared" si="4"/>
        <v>302</v>
      </c>
      <c r="Y22" s="74" t="s">
        <v>278</v>
      </c>
      <c r="Z22" s="79">
        <v>41</v>
      </c>
      <c r="AA22" s="79">
        <v>72</v>
      </c>
      <c r="AB22" s="79"/>
      <c r="AC22" s="79"/>
      <c r="AD22" s="79">
        <v>0</v>
      </c>
      <c r="AE22" s="79">
        <f t="shared" si="1"/>
        <v>113</v>
      </c>
      <c r="AF22" s="80">
        <f t="shared" si="2"/>
        <v>415</v>
      </c>
      <c r="AK22"/>
      <c r="AU22"/>
    </row>
    <row r="23" spans="1:55">
      <c r="A23" s="78" t="s">
        <v>28</v>
      </c>
      <c r="B23" s="82">
        <v>0</v>
      </c>
      <c r="C23" s="84">
        <v>0</v>
      </c>
      <c r="D23" s="82">
        <v>0</v>
      </c>
      <c r="E23" s="82">
        <v>0</v>
      </c>
      <c r="F23" s="84">
        <v>0</v>
      </c>
      <c r="G23" s="74" t="s">
        <v>28</v>
      </c>
      <c r="H23" s="82">
        <v>0</v>
      </c>
      <c r="I23" s="84">
        <v>0</v>
      </c>
      <c r="J23" s="82">
        <v>0</v>
      </c>
      <c r="K23" s="84">
        <v>0</v>
      </c>
      <c r="L23" s="83">
        <f>SUM(Table3[[#This Row],[Column13]]+Table3[[#This Row],[Column7]])</f>
        <v>0</v>
      </c>
      <c r="O23" s="74" t="s">
        <v>28</v>
      </c>
      <c r="P23" s="79">
        <v>5</v>
      </c>
      <c r="Q23" s="79">
        <v>0</v>
      </c>
      <c r="R23" s="79"/>
      <c r="S23" s="79"/>
      <c r="T23" s="79">
        <v>1</v>
      </c>
      <c r="U23" s="79">
        <v>12</v>
      </c>
      <c r="V23" s="79">
        <v>0</v>
      </c>
      <c r="W23" s="79">
        <v>0</v>
      </c>
      <c r="X23" s="79">
        <f t="shared" si="4"/>
        <v>18</v>
      </c>
      <c r="Y23" s="74" t="s">
        <v>28</v>
      </c>
      <c r="Z23" s="79">
        <v>0</v>
      </c>
      <c r="AA23" s="79">
        <v>0</v>
      </c>
      <c r="AB23" s="79"/>
      <c r="AC23" s="79"/>
      <c r="AD23" s="79">
        <v>0</v>
      </c>
      <c r="AE23" s="79">
        <f t="shared" si="1"/>
        <v>0</v>
      </c>
      <c r="AF23" s="80">
        <f t="shared" si="2"/>
        <v>18</v>
      </c>
      <c r="AK23"/>
      <c r="AU23"/>
    </row>
    <row r="24" spans="1:55">
      <c r="A24" s="78" t="s">
        <v>29</v>
      </c>
      <c r="B24" s="82">
        <v>0</v>
      </c>
      <c r="C24" s="84">
        <v>0</v>
      </c>
      <c r="D24" s="82">
        <v>0</v>
      </c>
      <c r="E24" s="82">
        <v>0</v>
      </c>
      <c r="F24" s="84">
        <v>0</v>
      </c>
      <c r="G24" s="74" t="s">
        <v>29</v>
      </c>
      <c r="H24" s="82">
        <v>0</v>
      </c>
      <c r="I24" s="84">
        <v>0</v>
      </c>
      <c r="J24" s="82">
        <v>0</v>
      </c>
      <c r="K24" s="84">
        <v>0</v>
      </c>
      <c r="L24" s="83">
        <f>SUM(Table3[[#This Row],[Column13]]+Table3[[#This Row],[Column7]])</f>
        <v>0</v>
      </c>
      <c r="O24" s="74" t="s">
        <v>29</v>
      </c>
      <c r="P24" s="79">
        <v>1</v>
      </c>
      <c r="Q24" s="79">
        <v>0</v>
      </c>
      <c r="R24" s="79"/>
      <c r="S24" s="79"/>
      <c r="T24" s="79">
        <v>0</v>
      </c>
      <c r="U24" s="79">
        <v>1</v>
      </c>
      <c r="V24" s="79">
        <v>0</v>
      </c>
      <c r="W24" s="79">
        <v>0</v>
      </c>
      <c r="X24" s="79">
        <f t="shared" si="4"/>
        <v>2</v>
      </c>
      <c r="Y24" s="74" t="s">
        <v>29</v>
      </c>
      <c r="Z24" s="79">
        <v>0</v>
      </c>
      <c r="AA24" s="79">
        <v>1</v>
      </c>
      <c r="AB24" s="79"/>
      <c r="AC24" s="79"/>
      <c r="AD24" s="79">
        <v>0</v>
      </c>
      <c r="AE24" s="79">
        <f t="shared" si="1"/>
        <v>1</v>
      </c>
      <c r="AF24" s="80">
        <f t="shared" si="2"/>
        <v>3</v>
      </c>
      <c r="AK24"/>
      <c r="AU24"/>
    </row>
    <row r="25" spans="1:55">
      <c r="A25" s="78" t="s">
        <v>30</v>
      </c>
      <c r="B25" s="82">
        <v>0</v>
      </c>
      <c r="C25" s="84">
        <v>0</v>
      </c>
      <c r="D25" s="82">
        <v>0</v>
      </c>
      <c r="E25" s="82">
        <v>0</v>
      </c>
      <c r="F25" s="84">
        <v>0</v>
      </c>
      <c r="G25" s="74" t="s">
        <v>30</v>
      </c>
      <c r="H25" s="82">
        <v>0</v>
      </c>
      <c r="I25" s="84">
        <v>0</v>
      </c>
      <c r="J25" s="82">
        <v>0</v>
      </c>
      <c r="K25" s="84">
        <v>0</v>
      </c>
      <c r="L25" s="83">
        <f>SUM(Table3[[#This Row],[Column13]]+Table3[[#This Row],[Column7]])</f>
        <v>0</v>
      </c>
      <c r="O25" s="74" t="s">
        <v>30</v>
      </c>
      <c r="P25" s="79">
        <v>26</v>
      </c>
      <c r="Q25" s="79">
        <v>2</v>
      </c>
      <c r="R25" s="79"/>
      <c r="S25" s="79"/>
      <c r="T25" s="79">
        <v>0</v>
      </c>
      <c r="U25" s="79">
        <v>5</v>
      </c>
      <c r="V25" s="79">
        <v>1</v>
      </c>
      <c r="W25" s="79">
        <v>0</v>
      </c>
      <c r="X25" s="79">
        <f t="shared" si="4"/>
        <v>34</v>
      </c>
      <c r="Y25" s="74" t="s">
        <v>30</v>
      </c>
      <c r="Z25" s="79">
        <v>10</v>
      </c>
      <c r="AA25" s="79">
        <v>14</v>
      </c>
      <c r="AB25" s="79"/>
      <c r="AC25" s="79"/>
      <c r="AD25" s="79">
        <v>0</v>
      </c>
      <c r="AE25" s="79">
        <f t="shared" si="1"/>
        <v>24</v>
      </c>
      <c r="AF25" s="80">
        <f t="shared" si="2"/>
        <v>58</v>
      </c>
    </row>
    <row r="26" spans="1:55" s="43" customFormat="1">
      <c r="A26" s="78" t="s">
        <v>31</v>
      </c>
      <c r="B26" s="82">
        <v>0</v>
      </c>
      <c r="C26" s="84">
        <v>6</v>
      </c>
      <c r="D26" s="82">
        <v>0</v>
      </c>
      <c r="E26" s="82">
        <v>2</v>
      </c>
      <c r="F26" s="84">
        <f>SUM(B26+C26+D26+E26)</f>
        <v>8</v>
      </c>
      <c r="G26" s="74" t="s">
        <v>31</v>
      </c>
      <c r="H26" s="82">
        <v>4</v>
      </c>
      <c r="I26" s="84">
        <v>8</v>
      </c>
      <c r="J26" s="82">
        <v>0</v>
      </c>
      <c r="K26" s="84">
        <f>SUM(H26+I26+J26)</f>
        <v>12</v>
      </c>
      <c r="L26" s="83">
        <f>SUM(Table3[[#This Row],[Column13]]+Table3[[#This Row],[Column7]])</f>
        <v>20</v>
      </c>
      <c r="O26" s="74" t="s">
        <v>31</v>
      </c>
      <c r="P26" s="79">
        <v>184</v>
      </c>
      <c r="Q26" s="79">
        <v>84</v>
      </c>
      <c r="R26" s="79"/>
      <c r="S26" s="79"/>
      <c r="T26" s="79">
        <v>4</v>
      </c>
      <c r="U26" s="79">
        <v>59</v>
      </c>
      <c r="V26" s="79">
        <v>2</v>
      </c>
      <c r="W26" s="79">
        <v>2</v>
      </c>
      <c r="X26" s="79">
        <f t="shared" si="4"/>
        <v>335</v>
      </c>
      <c r="Y26" s="74" t="s">
        <v>31</v>
      </c>
      <c r="Z26" s="79">
        <v>52</v>
      </c>
      <c r="AA26" s="79">
        <v>137</v>
      </c>
      <c r="AB26" s="79"/>
      <c r="AC26" s="79"/>
      <c r="AD26" s="79">
        <v>0</v>
      </c>
      <c r="AE26" s="79">
        <f t="shared" si="1"/>
        <v>189</v>
      </c>
      <c r="AF26" s="80">
        <f t="shared" si="2"/>
        <v>524</v>
      </c>
      <c r="AI26"/>
      <c r="AJ26"/>
      <c r="AK26" s="49"/>
      <c r="AL26"/>
      <c r="AM26"/>
      <c r="AN26"/>
      <c r="AO26"/>
      <c r="AP26"/>
      <c r="AQ26"/>
      <c r="AR26"/>
      <c r="AS26"/>
      <c r="AT26"/>
      <c r="AU26" s="49"/>
      <c r="AV26"/>
      <c r="AW26"/>
      <c r="AX26"/>
      <c r="AY26"/>
      <c r="AZ26"/>
      <c r="BA26"/>
      <c r="BB26"/>
      <c r="BC26"/>
    </row>
    <row r="27" spans="1:55">
      <c r="A27" s="78" t="s">
        <v>32</v>
      </c>
      <c r="B27" s="82">
        <v>0</v>
      </c>
      <c r="C27" s="84">
        <v>0</v>
      </c>
      <c r="D27" s="82">
        <v>0</v>
      </c>
      <c r="E27" s="82">
        <v>0</v>
      </c>
      <c r="F27" s="84">
        <v>0</v>
      </c>
      <c r="G27" s="74" t="s">
        <v>32</v>
      </c>
      <c r="H27" s="82">
        <v>0</v>
      </c>
      <c r="I27" s="84">
        <v>0</v>
      </c>
      <c r="J27" s="82">
        <v>0</v>
      </c>
      <c r="K27" s="84">
        <v>0</v>
      </c>
      <c r="L27" s="83">
        <f>SUM(Table3[[#This Row],[Column13]]+Table3[[#This Row],[Column7]])</f>
        <v>0</v>
      </c>
      <c r="O27" s="74" t="s">
        <v>32</v>
      </c>
      <c r="P27" s="79">
        <v>16</v>
      </c>
      <c r="Q27" s="79">
        <v>4</v>
      </c>
      <c r="R27" s="79"/>
      <c r="S27" s="79"/>
      <c r="T27" s="79">
        <v>9</v>
      </c>
      <c r="U27" s="79">
        <v>8</v>
      </c>
      <c r="V27" s="79">
        <v>1</v>
      </c>
      <c r="W27" s="79">
        <v>1</v>
      </c>
      <c r="X27" s="79">
        <f t="shared" si="4"/>
        <v>39</v>
      </c>
      <c r="Y27" s="74" t="s">
        <v>32</v>
      </c>
      <c r="Z27" s="79">
        <v>9</v>
      </c>
      <c r="AA27" s="79">
        <v>19</v>
      </c>
      <c r="AB27" s="79"/>
      <c r="AC27" s="79"/>
      <c r="AD27" s="79">
        <v>0</v>
      </c>
      <c r="AE27" s="79">
        <f t="shared" si="1"/>
        <v>28</v>
      </c>
      <c r="AF27" s="80">
        <f t="shared" si="2"/>
        <v>67</v>
      </c>
    </row>
    <row r="28" spans="1:55">
      <c r="A28" s="78" t="s">
        <v>33</v>
      </c>
      <c r="B28" s="82">
        <v>0</v>
      </c>
      <c r="C28" s="84">
        <v>0</v>
      </c>
      <c r="D28" s="82">
        <v>0</v>
      </c>
      <c r="E28" s="82">
        <v>0</v>
      </c>
      <c r="F28" s="84">
        <v>0</v>
      </c>
      <c r="G28" s="74" t="s">
        <v>33</v>
      </c>
      <c r="H28" s="82">
        <v>0</v>
      </c>
      <c r="I28" s="84">
        <v>0</v>
      </c>
      <c r="J28" s="82">
        <v>0</v>
      </c>
      <c r="K28" s="84">
        <v>0</v>
      </c>
      <c r="L28" s="83">
        <f>SUM(Table3[[#This Row],[Column13]]+Table3[[#This Row],[Column7]])</f>
        <v>0</v>
      </c>
      <c r="O28" s="74" t="s">
        <v>33</v>
      </c>
      <c r="P28" s="79">
        <v>12</v>
      </c>
      <c r="Q28" s="79">
        <v>0</v>
      </c>
      <c r="R28" s="79"/>
      <c r="S28" s="79"/>
      <c r="T28" s="79">
        <v>2</v>
      </c>
      <c r="U28" s="79">
        <v>7</v>
      </c>
      <c r="V28" s="79">
        <v>0</v>
      </c>
      <c r="W28" s="79">
        <v>0</v>
      </c>
      <c r="X28" s="79">
        <f t="shared" si="4"/>
        <v>21</v>
      </c>
      <c r="Y28" s="74" t="s">
        <v>33</v>
      </c>
      <c r="Z28" s="79">
        <v>7</v>
      </c>
      <c r="AA28" s="79">
        <v>3</v>
      </c>
      <c r="AB28" s="79"/>
      <c r="AC28" s="79"/>
      <c r="AD28" s="79">
        <v>1</v>
      </c>
      <c r="AE28" s="79">
        <f t="shared" si="1"/>
        <v>11</v>
      </c>
      <c r="AF28" s="80">
        <f t="shared" si="2"/>
        <v>32</v>
      </c>
    </row>
    <row r="29" spans="1:55">
      <c r="A29" s="78" t="s">
        <v>34</v>
      </c>
      <c r="B29" s="82">
        <v>3</v>
      </c>
      <c r="C29" s="84">
        <v>2</v>
      </c>
      <c r="D29" s="82">
        <v>0</v>
      </c>
      <c r="E29" s="82">
        <v>2</v>
      </c>
      <c r="F29" s="84">
        <f>SUM(B29+C29+D29+E29)</f>
        <v>7</v>
      </c>
      <c r="G29" s="74" t="s">
        <v>34</v>
      </c>
      <c r="H29" s="82">
        <v>5</v>
      </c>
      <c r="I29" s="84">
        <v>8</v>
      </c>
      <c r="J29" s="82">
        <v>0</v>
      </c>
      <c r="K29" s="84">
        <f>SUM(H29+I29+J29)</f>
        <v>13</v>
      </c>
      <c r="L29" s="83">
        <f>SUM(Table3[[#This Row],[Column13]]+Table3[[#This Row],[Column7]])</f>
        <v>20</v>
      </c>
      <c r="O29" s="74" t="s">
        <v>34</v>
      </c>
      <c r="P29" s="79">
        <v>328</v>
      </c>
      <c r="Q29" s="79">
        <v>161</v>
      </c>
      <c r="R29" s="79"/>
      <c r="S29" s="79"/>
      <c r="T29" s="79">
        <v>34</v>
      </c>
      <c r="U29" s="79">
        <v>101</v>
      </c>
      <c r="V29" s="79">
        <v>0</v>
      </c>
      <c r="W29" s="79">
        <v>11</v>
      </c>
      <c r="X29" s="79">
        <f t="shared" si="4"/>
        <v>635</v>
      </c>
      <c r="Y29" s="74" t="s">
        <v>34</v>
      </c>
      <c r="Z29" s="79">
        <v>131</v>
      </c>
      <c r="AA29" s="79">
        <v>228</v>
      </c>
      <c r="AB29" s="79"/>
      <c r="AC29" s="79"/>
      <c r="AD29" s="79">
        <v>16</v>
      </c>
      <c r="AE29" s="79">
        <f t="shared" si="1"/>
        <v>375</v>
      </c>
      <c r="AF29" s="80">
        <f t="shared" si="2"/>
        <v>1010</v>
      </c>
    </row>
    <row r="30" spans="1:55">
      <c r="A30" s="78" t="s">
        <v>35</v>
      </c>
      <c r="B30" s="82">
        <v>5</v>
      </c>
      <c r="C30" s="84">
        <v>0</v>
      </c>
      <c r="D30" s="82">
        <v>0</v>
      </c>
      <c r="E30" s="82">
        <v>1</v>
      </c>
      <c r="F30" s="84">
        <f>SUM(B30+C30+D30+E30)</f>
        <v>6</v>
      </c>
      <c r="G30" s="74" t="s">
        <v>35</v>
      </c>
      <c r="H30" s="82">
        <v>0</v>
      </c>
      <c r="I30" s="84">
        <v>0</v>
      </c>
      <c r="J30" s="82">
        <v>0</v>
      </c>
      <c r="K30" s="84">
        <f>SUM(H30+I30+J30)</f>
        <v>0</v>
      </c>
      <c r="L30" s="83">
        <f>SUM(Table3[[#This Row],[Column13]]+Table3[[#This Row],[Column7]])</f>
        <v>6</v>
      </c>
      <c r="O30" s="74" t="s">
        <v>35</v>
      </c>
      <c r="P30" s="79">
        <v>55</v>
      </c>
      <c r="Q30" s="79">
        <v>7</v>
      </c>
      <c r="R30" s="79"/>
      <c r="S30" s="79"/>
      <c r="T30" s="79">
        <v>10</v>
      </c>
      <c r="U30" s="79">
        <v>26</v>
      </c>
      <c r="V30" s="79">
        <v>0</v>
      </c>
      <c r="W30" s="79">
        <v>1</v>
      </c>
      <c r="X30" s="79">
        <f t="shared" si="4"/>
        <v>99</v>
      </c>
      <c r="Y30" s="74" t="s">
        <v>35</v>
      </c>
      <c r="Z30" s="79">
        <v>18</v>
      </c>
      <c r="AA30" s="79">
        <v>26</v>
      </c>
      <c r="AB30" s="79"/>
      <c r="AC30" s="79"/>
      <c r="AD30" s="79">
        <v>2</v>
      </c>
      <c r="AE30" s="79">
        <f t="shared" si="1"/>
        <v>46</v>
      </c>
      <c r="AF30" s="80">
        <f t="shared" si="2"/>
        <v>145</v>
      </c>
    </row>
    <row r="31" spans="1:55">
      <c r="A31" s="78" t="s">
        <v>334</v>
      </c>
      <c r="B31" s="82">
        <v>0</v>
      </c>
      <c r="C31" s="84">
        <v>0</v>
      </c>
      <c r="D31" s="82">
        <v>0</v>
      </c>
      <c r="E31" s="82">
        <v>0</v>
      </c>
      <c r="F31" s="84">
        <v>0</v>
      </c>
      <c r="G31" s="74" t="s">
        <v>335</v>
      </c>
      <c r="H31" s="82">
        <v>0</v>
      </c>
      <c r="I31" s="84">
        <v>0</v>
      </c>
      <c r="J31" s="82">
        <v>0</v>
      </c>
      <c r="K31" s="84">
        <v>0</v>
      </c>
      <c r="L31" s="83">
        <f>SUM(Table3[[#This Row],[Column13]]+Table3[[#This Row],[Column7]])</f>
        <v>0</v>
      </c>
      <c r="O31" s="74" t="s">
        <v>36</v>
      </c>
      <c r="P31">
        <v>1</v>
      </c>
      <c r="Q31">
        <v>2</v>
      </c>
      <c r="T31">
        <v>2</v>
      </c>
      <c r="U31">
        <v>3</v>
      </c>
      <c r="V31" s="79">
        <v>0</v>
      </c>
      <c r="W31" s="79">
        <v>0</v>
      </c>
      <c r="X31" s="79">
        <f t="shared" si="4"/>
        <v>8</v>
      </c>
      <c r="Y31" s="74" t="s">
        <v>36</v>
      </c>
      <c r="Z31" s="79">
        <v>4</v>
      </c>
      <c r="AA31" s="79">
        <v>1</v>
      </c>
      <c r="AB31" s="79"/>
      <c r="AC31" s="79"/>
      <c r="AD31" s="79">
        <v>0</v>
      </c>
      <c r="AE31" s="79">
        <f t="shared" si="1"/>
        <v>5</v>
      </c>
      <c r="AF31" s="80">
        <f t="shared" si="2"/>
        <v>13</v>
      </c>
    </row>
    <row r="32" spans="1:55">
      <c r="A32" s="78" t="s">
        <v>37</v>
      </c>
      <c r="B32" s="82">
        <v>13</v>
      </c>
      <c r="C32" s="84">
        <v>0</v>
      </c>
      <c r="D32" s="82">
        <v>0</v>
      </c>
      <c r="E32" s="82">
        <v>1</v>
      </c>
      <c r="F32" s="84">
        <f t="shared" ref="F32:F40" si="6">SUM(B32+C32+D32+E32)</f>
        <v>14</v>
      </c>
      <c r="G32" s="74" t="s">
        <v>37</v>
      </c>
      <c r="H32" s="82">
        <v>6</v>
      </c>
      <c r="I32" s="84">
        <v>6</v>
      </c>
      <c r="J32" s="82">
        <v>0</v>
      </c>
      <c r="K32" s="84">
        <f t="shared" ref="K32:K40" si="7">SUM(H32+I32+J32)</f>
        <v>12</v>
      </c>
      <c r="L32" s="83">
        <f>SUM(Table3[[#This Row],[Column13]]+Table3[[#This Row],[Column7]])</f>
        <v>26</v>
      </c>
      <c r="O32" s="74" t="s">
        <v>37</v>
      </c>
      <c r="P32" s="79">
        <v>517</v>
      </c>
      <c r="Q32" s="79">
        <v>124</v>
      </c>
      <c r="R32" s="79"/>
      <c r="S32" s="79"/>
      <c r="T32" s="79">
        <v>20</v>
      </c>
      <c r="U32" s="79">
        <v>76</v>
      </c>
      <c r="V32" s="79">
        <v>2</v>
      </c>
      <c r="W32" s="79">
        <v>2</v>
      </c>
      <c r="X32" s="79">
        <f t="shared" si="4"/>
        <v>741</v>
      </c>
      <c r="Y32" s="74" t="s">
        <v>37</v>
      </c>
      <c r="Z32" s="79">
        <v>123</v>
      </c>
      <c r="AA32" s="79">
        <v>201</v>
      </c>
      <c r="AB32" s="79"/>
      <c r="AC32" s="79"/>
      <c r="AD32" s="79">
        <v>3</v>
      </c>
      <c r="AE32" s="79">
        <f t="shared" si="1"/>
        <v>327</v>
      </c>
      <c r="AF32" s="80">
        <f t="shared" si="2"/>
        <v>1068</v>
      </c>
    </row>
    <row r="33" spans="1:32">
      <c r="A33" s="78" t="s">
        <v>38</v>
      </c>
      <c r="B33" s="82">
        <v>3</v>
      </c>
      <c r="C33" s="84">
        <v>0</v>
      </c>
      <c r="D33" s="82">
        <v>0</v>
      </c>
      <c r="E33" s="82">
        <v>0</v>
      </c>
      <c r="F33" s="84">
        <f t="shared" si="6"/>
        <v>3</v>
      </c>
      <c r="G33" s="74" t="s">
        <v>38</v>
      </c>
      <c r="H33" s="82">
        <v>1</v>
      </c>
      <c r="I33" s="84">
        <v>0</v>
      </c>
      <c r="J33" s="82">
        <v>0</v>
      </c>
      <c r="K33" s="84">
        <f t="shared" si="7"/>
        <v>1</v>
      </c>
      <c r="L33" s="83">
        <f>SUM(Table3[[#This Row],[Column13]]+Table3[[#This Row],[Column7]])</f>
        <v>4</v>
      </c>
      <c r="O33" s="74" t="s">
        <v>38</v>
      </c>
      <c r="P33" s="79">
        <v>49</v>
      </c>
      <c r="Q33" s="79">
        <v>14</v>
      </c>
      <c r="R33" s="79"/>
      <c r="S33" s="79"/>
      <c r="T33" s="79">
        <v>3</v>
      </c>
      <c r="U33" s="79">
        <v>18</v>
      </c>
      <c r="V33" s="79">
        <v>0</v>
      </c>
      <c r="W33" s="79">
        <v>0</v>
      </c>
      <c r="X33" s="79">
        <f t="shared" si="4"/>
        <v>84</v>
      </c>
      <c r="Y33" s="74" t="s">
        <v>38</v>
      </c>
      <c r="Z33" s="79">
        <v>22</v>
      </c>
      <c r="AA33" s="79">
        <v>57</v>
      </c>
      <c r="AB33" s="79"/>
      <c r="AC33" s="79"/>
      <c r="AD33" s="79">
        <v>0</v>
      </c>
      <c r="AE33" s="79">
        <f t="shared" si="1"/>
        <v>79</v>
      </c>
      <c r="AF33" s="80">
        <f t="shared" si="2"/>
        <v>163</v>
      </c>
    </row>
    <row r="34" spans="1:32">
      <c r="A34" s="78" t="s">
        <v>39</v>
      </c>
      <c r="B34" s="82">
        <v>0</v>
      </c>
      <c r="C34" s="84">
        <v>0</v>
      </c>
      <c r="D34" s="82">
        <v>0</v>
      </c>
      <c r="E34" s="82">
        <v>1</v>
      </c>
      <c r="F34" s="84">
        <f t="shared" si="6"/>
        <v>1</v>
      </c>
      <c r="G34" s="74" t="s">
        <v>39</v>
      </c>
      <c r="H34" s="82">
        <v>0</v>
      </c>
      <c r="I34" s="84">
        <v>0</v>
      </c>
      <c r="J34" s="82">
        <v>0</v>
      </c>
      <c r="K34" s="84">
        <f t="shared" si="7"/>
        <v>0</v>
      </c>
      <c r="L34" s="83">
        <f>SUM(Table3[[#This Row],[Column13]]+Table3[[#This Row],[Column7]])</f>
        <v>1</v>
      </c>
      <c r="O34" s="74" t="s">
        <v>39</v>
      </c>
      <c r="P34" s="79">
        <v>182</v>
      </c>
      <c r="Q34" s="79">
        <v>6</v>
      </c>
      <c r="R34" s="79"/>
      <c r="S34" s="79"/>
      <c r="T34" s="79">
        <v>41</v>
      </c>
      <c r="U34" s="79">
        <v>46</v>
      </c>
      <c r="V34" s="79">
        <v>3</v>
      </c>
      <c r="W34" s="79">
        <v>34</v>
      </c>
      <c r="X34" s="79">
        <f t="shared" si="4"/>
        <v>312</v>
      </c>
      <c r="Y34" s="74" t="s">
        <v>39</v>
      </c>
      <c r="Z34" s="79">
        <v>9</v>
      </c>
      <c r="AA34" s="79">
        <v>108</v>
      </c>
      <c r="AB34" s="79"/>
      <c r="AC34" s="79"/>
      <c r="AD34" s="79">
        <v>8</v>
      </c>
      <c r="AE34" s="79">
        <f t="shared" si="1"/>
        <v>125</v>
      </c>
      <c r="AF34" s="80">
        <f t="shared" si="2"/>
        <v>437</v>
      </c>
    </row>
    <row r="35" spans="1:32">
      <c r="A35" s="78" t="s">
        <v>40</v>
      </c>
      <c r="B35" s="82">
        <v>3</v>
      </c>
      <c r="C35" s="84">
        <v>0</v>
      </c>
      <c r="D35" s="82">
        <v>0</v>
      </c>
      <c r="E35" s="82">
        <v>1</v>
      </c>
      <c r="F35" s="84">
        <f t="shared" si="6"/>
        <v>4</v>
      </c>
      <c r="G35" s="74" t="s">
        <v>40</v>
      </c>
      <c r="H35" s="82">
        <v>0</v>
      </c>
      <c r="I35" s="84">
        <v>0</v>
      </c>
      <c r="J35" s="82">
        <v>0</v>
      </c>
      <c r="K35" s="84">
        <f t="shared" si="7"/>
        <v>0</v>
      </c>
      <c r="L35" s="83">
        <f>SUM(Table3[[#This Row],[Column13]]+Table3[[#This Row],[Column7]])</f>
        <v>4</v>
      </c>
      <c r="O35" s="74" t="s">
        <v>40</v>
      </c>
      <c r="P35" s="79">
        <v>108</v>
      </c>
      <c r="Q35" s="79">
        <v>23</v>
      </c>
      <c r="R35" s="79"/>
      <c r="S35" s="79"/>
      <c r="T35" s="79">
        <v>21</v>
      </c>
      <c r="U35" s="79">
        <v>36</v>
      </c>
      <c r="V35" s="79">
        <v>2</v>
      </c>
      <c r="W35" s="79">
        <v>5</v>
      </c>
      <c r="X35" s="79">
        <f t="shared" si="4"/>
        <v>195</v>
      </c>
      <c r="Y35" s="74" t="s">
        <v>40</v>
      </c>
      <c r="Z35" s="79">
        <v>41</v>
      </c>
      <c r="AA35" s="79">
        <v>31</v>
      </c>
      <c r="AB35" s="79"/>
      <c r="AC35" s="79"/>
      <c r="AD35" s="79">
        <v>1</v>
      </c>
      <c r="AE35" s="79">
        <f t="shared" si="1"/>
        <v>73</v>
      </c>
      <c r="AF35" s="80">
        <f t="shared" si="2"/>
        <v>268</v>
      </c>
    </row>
    <row r="36" spans="1:32">
      <c r="A36" s="78" t="s">
        <v>41</v>
      </c>
      <c r="B36" s="82">
        <v>3</v>
      </c>
      <c r="C36" s="84">
        <v>0</v>
      </c>
      <c r="D36" s="82">
        <v>0</v>
      </c>
      <c r="E36" s="82">
        <v>1</v>
      </c>
      <c r="F36" s="84">
        <f t="shared" si="6"/>
        <v>4</v>
      </c>
      <c r="G36" s="74" t="s">
        <v>41</v>
      </c>
      <c r="H36" s="82">
        <v>6</v>
      </c>
      <c r="I36" s="84">
        <v>4</v>
      </c>
      <c r="J36" s="82">
        <v>0</v>
      </c>
      <c r="K36" s="84">
        <f t="shared" si="7"/>
        <v>10</v>
      </c>
      <c r="L36" s="83">
        <f>SUM(Table3[[#This Row],[Column13]]+Table3[[#This Row],[Column7]])</f>
        <v>14</v>
      </c>
      <c r="O36" s="74" t="s">
        <v>41</v>
      </c>
      <c r="P36" s="79">
        <v>113</v>
      </c>
      <c r="Q36" s="79">
        <v>17</v>
      </c>
      <c r="R36" s="79"/>
      <c r="S36" s="79"/>
      <c r="T36" s="79">
        <v>14</v>
      </c>
      <c r="U36" s="79">
        <v>54</v>
      </c>
      <c r="V36" s="79">
        <v>0</v>
      </c>
      <c r="W36" s="79">
        <v>0</v>
      </c>
      <c r="X36" s="79">
        <f t="shared" si="4"/>
        <v>198</v>
      </c>
      <c r="Y36" s="74" t="s">
        <v>41</v>
      </c>
      <c r="Z36" s="79">
        <v>58</v>
      </c>
      <c r="AA36" s="79">
        <v>95</v>
      </c>
      <c r="AB36" s="79"/>
      <c r="AC36" s="79"/>
      <c r="AD36" s="79">
        <v>2</v>
      </c>
      <c r="AE36" s="79">
        <f t="shared" si="1"/>
        <v>155</v>
      </c>
      <c r="AF36" s="80">
        <f t="shared" si="2"/>
        <v>353</v>
      </c>
    </row>
    <row r="37" spans="1:32">
      <c r="A37" s="78" t="s">
        <v>42</v>
      </c>
      <c r="B37" s="82">
        <v>6</v>
      </c>
      <c r="C37" s="84">
        <v>1</v>
      </c>
      <c r="D37" s="82">
        <v>0</v>
      </c>
      <c r="E37" s="82">
        <v>1</v>
      </c>
      <c r="F37" s="84">
        <f t="shared" si="6"/>
        <v>8</v>
      </c>
      <c r="G37" s="74" t="s">
        <v>42</v>
      </c>
      <c r="H37" s="82">
        <v>0</v>
      </c>
      <c r="I37" s="84">
        <v>0</v>
      </c>
      <c r="J37" s="82">
        <v>0</v>
      </c>
      <c r="K37" s="84">
        <f t="shared" si="7"/>
        <v>0</v>
      </c>
      <c r="L37" s="83">
        <f>SUM(Table3[[#This Row],[Column13]]+Table3[[#This Row],[Column7]])</f>
        <v>8</v>
      </c>
      <c r="O37" s="74" t="s">
        <v>42</v>
      </c>
      <c r="P37" s="79">
        <v>109</v>
      </c>
      <c r="Q37" s="79">
        <v>10</v>
      </c>
      <c r="R37" s="79"/>
      <c r="S37" s="79"/>
      <c r="T37" s="79">
        <v>42</v>
      </c>
      <c r="U37" s="79">
        <v>35</v>
      </c>
      <c r="V37" s="79">
        <v>0</v>
      </c>
      <c r="W37" s="79">
        <v>0</v>
      </c>
      <c r="X37" s="79">
        <f t="shared" si="4"/>
        <v>196</v>
      </c>
      <c r="Y37" s="74" t="s">
        <v>42</v>
      </c>
      <c r="Z37" s="79">
        <v>50</v>
      </c>
      <c r="AA37" s="79">
        <v>30</v>
      </c>
      <c r="AB37" s="79"/>
      <c r="AC37" s="79"/>
      <c r="AD37" s="79">
        <v>2</v>
      </c>
      <c r="AE37" s="79">
        <f t="shared" si="1"/>
        <v>82</v>
      </c>
      <c r="AF37" s="80">
        <f t="shared" si="2"/>
        <v>278</v>
      </c>
    </row>
    <row r="38" spans="1:32">
      <c r="A38" s="78" t="s">
        <v>43</v>
      </c>
      <c r="B38" s="82">
        <v>7</v>
      </c>
      <c r="C38" s="84">
        <v>0</v>
      </c>
      <c r="D38" s="82">
        <v>0</v>
      </c>
      <c r="E38" s="82">
        <v>1</v>
      </c>
      <c r="F38" s="84">
        <f t="shared" si="6"/>
        <v>8</v>
      </c>
      <c r="G38" s="74" t="s">
        <v>43</v>
      </c>
      <c r="H38" s="82">
        <v>0</v>
      </c>
      <c r="I38" s="84">
        <v>0</v>
      </c>
      <c r="J38" s="82">
        <v>0</v>
      </c>
      <c r="K38" s="84">
        <f t="shared" si="7"/>
        <v>0</v>
      </c>
      <c r="L38" s="83">
        <f>SUM(Table3[[#This Row],[Column13]]+Table3[[#This Row],[Column7]])</f>
        <v>8</v>
      </c>
      <c r="O38" s="74" t="s">
        <v>43</v>
      </c>
      <c r="P38" s="79">
        <v>61</v>
      </c>
      <c r="Q38" s="79">
        <v>6</v>
      </c>
      <c r="R38" s="79"/>
      <c r="S38" s="79"/>
      <c r="T38" s="79">
        <v>7</v>
      </c>
      <c r="U38" s="79">
        <v>9</v>
      </c>
      <c r="V38" s="79">
        <v>1</v>
      </c>
      <c r="W38" s="79">
        <v>0</v>
      </c>
      <c r="X38" s="79">
        <f t="shared" si="4"/>
        <v>84</v>
      </c>
      <c r="Y38" s="74" t="s">
        <v>43</v>
      </c>
      <c r="Z38" s="79">
        <v>4</v>
      </c>
      <c r="AA38" s="79">
        <v>5</v>
      </c>
      <c r="AB38" s="79"/>
      <c r="AC38" s="79"/>
      <c r="AD38" s="79">
        <v>0</v>
      </c>
      <c r="AE38" s="79">
        <f t="shared" si="1"/>
        <v>9</v>
      </c>
      <c r="AF38" s="80">
        <f t="shared" si="2"/>
        <v>93</v>
      </c>
    </row>
    <row r="39" spans="1:32">
      <c r="A39" s="78" t="s">
        <v>44</v>
      </c>
      <c r="B39" s="82">
        <v>4</v>
      </c>
      <c r="C39" s="84">
        <v>0</v>
      </c>
      <c r="D39" s="82">
        <v>0</v>
      </c>
      <c r="E39" s="82">
        <v>1</v>
      </c>
      <c r="F39" s="84">
        <f t="shared" si="6"/>
        <v>5</v>
      </c>
      <c r="G39" s="74" t="s">
        <v>44</v>
      </c>
      <c r="H39" s="82">
        <v>0</v>
      </c>
      <c r="I39" s="84">
        <v>1</v>
      </c>
      <c r="J39" s="82">
        <v>0</v>
      </c>
      <c r="K39" s="84">
        <f t="shared" si="7"/>
        <v>1</v>
      </c>
      <c r="L39" s="83">
        <f>SUM(Table3[[#This Row],[Column13]]+Table3[[#This Row],[Column7]])</f>
        <v>6</v>
      </c>
      <c r="O39" s="74" t="s">
        <v>44</v>
      </c>
      <c r="P39" s="79">
        <v>87</v>
      </c>
      <c r="Q39" s="79">
        <v>26</v>
      </c>
      <c r="R39" s="79"/>
      <c r="S39" s="79"/>
      <c r="T39" s="79">
        <v>4</v>
      </c>
      <c r="U39" s="79">
        <v>28</v>
      </c>
      <c r="V39" s="79">
        <v>0</v>
      </c>
      <c r="W39" s="79">
        <v>1</v>
      </c>
      <c r="X39" s="79">
        <f t="shared" si="4"/>
        <v>146</v>
      </c>
      <c r="Y39" s="74" t="s">
        <v>44</v>
      </c>
      <c r="Z39" s="79">
        <v>33</v>
      </c>
      <c r="AA39" s="79">
        <v>51</v>
      </c>
      <c r="AB39" s="79"/>
      <c r="AC39" s="79"/>
      <c r="AD39" s="79">
        <v>0</v>
      </c>
      <c r="AE39" s="79">
        <f t="shared" si="1"/>
        <v>84</v>
      </c>
      <c r="AF39" s="80">
        <f t="shared" si="2"/>
        <v>230</v>
      </c>
    </row>
    <row r="40" spans="1:32">
      <c r="A40" s="78" t="s">
        <v>45</v>
      </c>
      <c r="B40" s="82">
        <v>4</v>
      </c>
      <c r="C40" s="84">
        <v>0</v>
      </c>
      <c r="D40" s="82">
        <v>0</v>
      </c>
      <c r="E40" s="82">
        <v>2</v>
      </c>
      <c r="F40" s="84">
        <f t="shared" si="6"/>
        <v>6</v>
      </c>
      <c r="G40" s="74" t="s">
        <v>45</v>
      </c>
      <c r="H40" s="82">
        <v>2</v>
      </c>
      <c r="I40" s="84">
        <v>2</v>
      </c>
      <c r="J40" s="82">
        <v>0</v>
      </c>
      <c r="K40" s="84">
        <f t="shared" si="7"/>
        <v>4</v>
      </c>
      <c r="L40" s="83">
        <f>SUM(Table3[[#This Row],[Column13]]+Table3[[#This Row],[Column7]])</f>
        <v>10</v>
      </c>
      <c r="O40" s="74" t="s">
        <v>45</v>
      </c>
      <c r="P40" s="79">
        <v>106</v>
      </c>
      <c r="Q40" s="79">
        <v>8</v>
      </c>
      <c r="R40" s="79"/>
      <c r="S40" s="79"/>
      <c r="T40" s="79">
        <v>11</v>
      </c>
      <c r="U40" s="79">
        <v>15</v>
      </c>
      <c r="V40" s="79">
        <v>0</v>
      </c>
      <c r="W40" s="79">
        <v>1</v>
      </c>
      <c r="X40" s="79">
        <f t="shared" si="4"/>
        <v>141</v>
      </c>
      <c r="Y40" s="74" t="s">
        <v>45</v>
      </c>
      <c r="Z40" s="79">
        <v>38</v>
      </c>
      <c r="AA40" s="79">
        <v>41</v>
      </c>
      <c r="AB40" s="79"/>
      <c r="AC40" s="79"/>
      <c r="AD40" s="79">
        <v>0</v>
      </c>
      <c r="AE40" s="79">
        <f t="shared" si="1"/>
        <v>79</v>
      </c>
      <c r="AF40" s="80">
        <f t="shared" si="2"/>
        <v>220</v>
      </c>
    </row>
    <row r="41" spans="1:32">
      <c r="A41" s="78" t="s">
        <v>62</v>
      </c>
      <c r="B41" s="82">
        <v>0</v>
      </c>
      <c r="C41" s="84">
        <v>0</v>
      </c>
      <c r="D41" s="82">
        <v>0</v>
      </c>
      <c r="E41" s="82">
        <v>0</v>
      </c>
      <c r="F41" s="84">
        <v>0</v>
      </c>
      <c r="G41" s="74" t="s">
        <v>62</v>
      </c>
      <c r="H41" s="82">
        <v>0</v>
      </c>
      <c r="I41" s="84">
        <v>0</v>
      </c>
      <c r="J41" s="82">
        <v>0</v>
      </c>
      <c r="K41" s="84">
        <v>0</v>
      </c>
      <c r="L41" s="83">
        <f>SUM(Table3[[#This Row],[Column13]]+Table3[[#This Row],[Column7]])</f>
        <v>0</v>
      </c>
      <c r="O41" s="74" t="s">
        <v>62</v>
      </c>
      <c r="P41" s="79">
        <v>0</v>
      </c>
      <c r="Q41" s="79">
        <v>1</v>
      </c>
      <c r="R41" s="79"/>
      <c r="S41" s="79"/>
      <c r="T41" s="79">
        <v>0</v>
      </c>
      <c r="U41" s="79">
        <v>0</v>
      </c>
      <c r="V41" s="79">
        <v>0</v>
      </c>
      <c r="W41" s="79">
        <v>0</v>
      </c>
      <c r="X41" s="79">
        <f t="shared" si="4"/>
        <v>1</v>
      </c>
      <c r="Y41" s="74" t="s">
        <v>62</v>
      </c>
      <c r="Z41" s="79">
        <v>11</v>
      </c>
      <c r="AA41" s="79">
        <v>51</v>
      </c>
      <c r="AB41" s="79"/>
      <c r="AC41" s="79"/>
      <c r="AD41" s="79">
        <v>0</v>
      </c>
      <c r="AE41" s="79">
        <f t="shared" si="1"/>
        <v>62</v>
      </c>
      <c r="AF41" s="80">
        <f t="shared" si="2"/>
        <v>63</v>
      </c>
    </row>
    <row r="42" spans="1:32">
      <c r="A42" s="78" t="s">
        <v>46</v>
      </c>
      <c r="B42" s="82">
        <v>3</v>
      </c>
      <c r="C42" s="84">
        <v>0</v>
      </c>
      <c r="D42" s="82">
        <v>0</v>
      </c>
      <c r="E42" s="82">
        <v>1</v>
      </c>
      <c r="F42" s="84">
        <f>SUM(B42+C42+D42+E42)</f>
        <v>4</v>
      </c>
      <c r="G42" s="74" t="s">
        <v>46</v>
      </c>
      <c r="H42" s="82">
        <v>2</v>
      </c>
      <c r="I42" s="84">
        <v>3</v>
      </c>
      <c r="J42" s="82">
        <v>0</v>
      </c>
      <c r="K42" s="84">
        <f>SUM(H42+I42+J42)</f>
        <v>5</v>
      </c>
      <c r="L42" s="83">
        <f>SUM(Table3[[#This Row],[Column13]]+Table3[[#This Row],[Column7]])</f>
        <v>9</v>
      </c>
      <c r="O42" s="74" t="s">
        <v>46</v>
      </c>
      <c r="P42" s="79">
        <v>116</v>
      </c>
      <c r="Q42" s="79">
        <v>8</v>
      </c>
      <c r="R42" s="79"/>
      <c r="S42" s="79"/>
      <c r="T42" s="79">
        <v>4</v>
      </c>
      <c r="U42" s="79">
        <v>23</v>
      </c>
      <c r="V42" s="79">
        <v>0</v>
      </c>
      <c r="W42" s="79">
        <v>0</v>
      </c>
      <c r="X42" s="79">
        <f t="shared" si="4"/>
        <v>151</v>
      </c>
      <c r="Y42" s="74" t="s">
        <v>46</v>
      </c>
      <c r="Z42" s="79">
        <v>43</v>
      </c>
      <c r="AA42" s="79">
        <v>60</v>
      </c>
      <c r="AB42" s="79"/>
      <c r="AC42" s="79"/>
      <c r="AD42" s="79">
        <v>4</v>
      </c>
      <c r="AE42" s="79">
        <f t="shared" ref="AE42:AE59" si="8">SUM(Z42:AD42)</f>
        <v>107</v>
      </c>
      <c r="AF42" s="80">
        <f t="shared" ref="AF42:AF59" si="9">SUM(AE42+X42)</f>
        <v>258</v>
      </c>
    </row>
    <row r="43" spans="1:32">
      <c r="A43" s="78" t="s">
        <v>47</v>
      </c>
      <c r="B43" s="82">
        <v>7</v>
      </c>
      <c r="C43" s="84">
        <v>0</v>
      </c>
      <c r="D43" s="82">
        <v>0</v>
      </c>
      <c r="E43" s="82">
        <v>0</v>
      </c>
      <c r="F43" s="84">
        <f>SUM(B43+C43+D43+E43)</f>
        <v>7</v>
      </c>
      <c r="G43" s="74" t="s">
        <v>47</v>
      </c>
      <c r="H43" s="82">
        <v>1</v>
      </c>
      <c r="I43" s="84">
        <v>0</v>
      </c>
      <c r="J43" s="82">
        <v>0</v>
      </c>
      <c r="K43" s="84">
        <f>SUM(H43+I43+J43)</f>
        <v>1</v>
      </c>
      <c r="L43" s="83">
        <f>SUM(Table3[[#This Row],[Column13]]+Table3[[#This Row],[Column7]])</f>
        <v>8</v>
      </c>
      <c r="O43" s="74" t="s">
        <v>47</v>
      </c>
      <c r="P43" s="79">
        <v>92</v>
      </c>
      <c r="Q43" s="79">
        <v>17</v>
      </c>
      <c r="R43" s="79"/>
      <c r="S43" s="79"/>
      <c r="T43" s="79">
        <v>22</v>
      </c>
      <c r="U43" s="79">
        <v>18</v>
      </c>
      <c r="V43" s="79">
        <v>1</v>
      </c>
      <c r="W43" s="79">
        <v>1</v>
      </c>
      <c r="X43" s="79">
        <f t="shared" si="4"/>
        <v>151</v>
      </c>
      <c r="Y43" s="74" t="s">
        <v>47</v>
      </c>
      <c r="Z43" s="79">
        <v>20</v>
      </c>
      <c r="AA43" s="79">
        <v>30</v>
      </c>
      <c r="AB43" s="79"/>
      <c r="AC43" s="79"/>
      <c r="AD43" s="79">
        <v>0</v>
      </c>
      <c r="AE43" s="79">
        <f t="shared" si="8"/>
        <v>50</v>
      </c>
      <c r="AF43" s="80">
        <f t="shared" si="9"/>
        <v>201</v>
      </c>
    </row>
    <row r="44" spans="1:32">
      <c r="A44" s="78" t="s">
        <v>48</v>
      </c>
      <c r="B44" s="82">
        <v>18</v>
      </c>
      <c r="C44" s="84">
        <v>8</v>
      </c>
      <c r="D44" s="82">
        <v>0</v>
      </c>
      <c r="E44" s="82">
        <v>2</v>
      </c>
      <c r="F44" s="84">
        <f>SUM(B44+C44+D44+E44)</f>
        <v>28</v>
      </c>
      <c r="G44" s="74" t="s">
        <v>48</v>
      </c>
      <c r="H44" s="82">
        <v>4</v>
      </c>
      <c r="I44" s="84">
        <v>5</v>
      </c>
      <c r="J44" s="82">
        <v>0</v>
      </c>
      <c r="K44" s="84">
        <f>SUM(H44+I44+J44)</f>
        <v>9</v>
      </c>
      <c r="L44" s="83">
        <f>SUM(Table3[[#This Row],[Column13]]+Table3[[#This Row],[Column7]])</f>
        <v>37</v>
      </c>
      <c r="O44" s="74" t="s">
        <v>48</v>
      </c>
      <c r="P44" s="79">
        <v>475</v>
      </c>
      <c r="Q44" s="79">
        <v>344</v>
      </c>
      <c r="R44" s="79"/>
      <c r="S44" s="79"/>
      <c r="T44" s="79">
        <v>47</v>
      </c>
      <c r="U44" s="79">
        <v>115</v>
      </c>
      <c r="V44" s="79">
        <v>5</v>
      </c>
      <c r="W44" s="79">
        <v>23</v>
      </c>
      <c r="X44" s="79">
        <f t="shared" si="4"/>
        <v>1009</v>
      </c>
      <c r="Y44" s="74" t="s">
        <v>48</v>
      </c>
      <c r="Z44" s="79">
        <v>168</v>
      </c>
      <c r="AA44" s="79">
        <v>267</v>
      </c>
      <c r="AB44" s="79"/>
      <c r="AC44" s="79"/>
      <c r="AD44" s="79">
        <v>10</v>
      </c>
      <c r="AE44" s="79">
        <f t="shared" si="8"/>
        <v>445</v>
      </c>
      <c r="AF44" s="80">
        <f t="shared" si="9"/>
        <v>1454</v>
      </c>
    </row>
    <row r="45" spans="1:32">
      <c r="A45" s="78" t="s">
        <v>49</v>
      </c>
      <c r="B45" s="82">
        <v>6</v>
      </c>
      <c r="C45" s="84">
        <v>0</v>
      </c>
      <c r="D45" s="82">
        <v>0</v>
      </c>
      <c r="E45" s="82">
        <v>0</v>
      </c>
      <c r="F45" s="84">
        <f>SUM(B45+C45+D45+E45)</f>
        <v>6</v>
      </c>
      <c r="G45" s="74" t="s">
        <v>49</v>
      </c>
      <c r="H45" s="82">
        <v>6</v>
      </c>
      <c r="I45" s="84">
        <v>1</v>
      </c>
      <c r="J45" s="82">
        <v>0</v>
      </c>
      <c r="K45" s="84">
        <f>SUM(H45+I45+J45)</f>
        <v>7</v>
      </c>
      <c r="L45" s="83">
        <f>SUM(Table3[[#This Row],[Column13]]+Table3[[#This Row],[Column7]])</f>
        <v>13</v>
      </c>
      <c r="O45" s="74" t="s">
        <v>49</v>
      </c>
      <c r="P45" s="79">
        <v>114</v>
      </c>
      <c r="Q45" s="79">
        <v>17</v>
      </c>
      <c r="R45" s="79"/>
      <c r="S45" s="79"/>
      <c r="T45" s="79">
        <v>25</v>
      </c>
      <c r="U45" s="79">
        <v>31</v>
      </c>
      <c r="V45" s="79">
        <v>1</v>
      </c>
      <c r="W45" s="79">
        <v>2</v>
      </c>
      <c r="X45" s="79">
        <f t="shared" si="4"/>
        <v>190</v>
      </c>
      <c r="Y45" s="74" t="s">
        <v>49</v>
      </c>
      <c r="Z45" s="79">
        <v>30</v>
      </c>
      <c r="AA45" s="79">
        <v>59</v>
      </c>
      <c r="AB45" s="79"/>
      <c r="AC45" s="79"/>
      <c r="AD45" s="79">
        <v>1</v>
      </c>
      <c r="AE45" s="79">
        <f t="shared" si="8"/>
        <v>90</v>
      </c>
      <c r="AF45" s="80">
        <f t="shared" si="9"/>
        <v>280</v>
      </c>
    </row>
    <row r="46" spans="1:32">
      <c r="A46" s="78" t="s">
        <v>50</v>
      </c>
      <c r="B46" s="82">
        <v>0</v>
      </c>
      <c r="C46" s="84">
        <v>0</v>
      </c>
      <c r="D46" s="82">
        <v>0</v>
      </c>
      <c r="E46" s="82">
        <v>0</v>
      </c>
      <c r="F46" s="84">
        <v>0</v>
      </c>
      <c r="G46" s="74" t="s">
        <v>50</v>
      </c>
      <c r="H46" s="82">
        <v>0</v>
      </c>
      <c r="I46" s="84">
        <v>0</v>
      </c>
      <c r="J46" s="82">
        <v>0</v>
      </c>
      <c r="K46" s="84">
        <v>0</v>
      </c>
      <c r="L46" s="83">
        <f>SUM(Table3[[#This Row],[Column13]]+Table3[[#This Row],[Column7]])</f>
        <v>0</v>
      </c>
      <c r="O46" s="74" t="s">
        <v>50</v>
      </c>
      <c r="P46" s="79">
        <v>1</v>
      </c>
      <c r="Q46" s="79">
        <v>0</v>
      </c>
      <c r="R46" s="79"/>
      <c r="S46" s="79"/>
      <c r="T46" s="79">
        <v>0</v>
      </c>
      <c r="U46" s="79">
        <v>1</v>
      </c>
      <c r="V46" s="79">
        <v>0</v>
      </c>
      <c r="W46" s="79">
        <v>0</v>
      </c>
      <c r="X46" s="79">
        <f t="shared" si="4"/>
        <v>2</v>
      </c>
      <c r="Y46" s="74" t="s">
        <v>50</v>
      </c>
      <c r="Z46" s="79">
        <v>0</v>
      </c>
      <c r="AA46" s="79">
        <v>0</v>
      </c>
      <c r="AB46" s="79"/>
      <c r="AC46" s="79"/>
      <c r="AD46" s="79">
        <v>0</v>
      </c>
      <c r="AE46" s="79">
        <f t="shared" si="8"/>
        <v>0</v>
      </c>
      <c r="AF46" s="80">
        <f t="shared" si="9"/>
        <v>2</v>
      </c>
    </row>
    <row r="47" spans="1:32">
      <c r="A47" s="78" t="s">
        <v>51</v>
      </c>
      <c r="B47" s="82">
        <v>3</v>
      </c>
      <c r="C47" s="84">
        <v>0</v>
      </c>
      <c r="D47" s="82">
        <v>0</v>
      </c>
      <c r="E47" s="82">
        <v>1</v>
      </c>
      <c r="F47" s="84">
        <f>SUM(B47+C47+D47+E47)</f>
        <v>4</v>
      </c>
      <c r="G47" s="74" t="s">
        <v>51</v>
      </c>
      <c r="H47" s="82">
        <v>4</v>
      </c>
      <c r="I47" s="84">
        <v>5</v>
      </c>
      <c r="J47" s="82">
        <v>0</v>
      </c>
      <c r="K47" s="84">
        <f>SUM(H47+I47+J47)</f>
        <v>9</v>
      </c>
      <c r="L47" s="83">
        <f>SUM(Table3[[#This Row],[Column13]]+Table3[[#This Row],[Column7]])</f>
        <v>13</v>
      </c>
      <c r="O47" s="74" t="s">
        <v>51</v>
      </c>
      <c r="P47" s="79">
        <v>153</v>
      </c>
      <c r="Q47" s="79">
        <v>88</v>
      </c>
      <c r="R47" s="79"/>
      <c r="S47" s="79"/>
      <c r="T47" s="79">
        <v>94</v>
      </c>
      <c r="U47" s="79">
        <v>55</v>
      </c>
      <c r="V47" s="79">
        <v>1</v>
      </c>
      <c r="W47" s="79">
        <v>4</v>
      </c>
      <c r="X47" s="79">
        <f t="shared" si="4"/>
        <v>395</v>
      </c>
      <c r="Y47" s="74" t="s">
        <v>51</v>
      </c>
      <c r="Z47" s="79">
        <v>123</v>
      </c>
      <c r="AA47" s="79">
        <v>106</v>
      </c>
      <c r="AB47" s="79"/>
      <c r="AC47" s="79"/>
      <c r="AD47" s="79">
        <v>44</v>
      </c>
      <c r="AE47" s="79">
        <f t="shared" si="8"/>
        <v>273</v>
      </c>
      <c r="AF47" s="80">
        <f t="shared" si="9"/>
        <v>668</v>
      </c>
    </row>
    <row r="48" spans="1:32">
      <c r="A48" s="78" t="s">
        <v>52</v>
      </c>
      <c r="B48" s="82">
        <v>0</v>
      </c>
      <c r="C48" s="84">
        <v>0</v>
      </c>
      <c r="D48" s="82">
        <v>0</v>
      </c>
      <c r="E48" s="82">
        <v>0</v>
      </c>
      <c r="F48" s="84">
        <v>0</v>
      </c>
      <c r="G48" s="74" t="s">
        <v>52</v>
      </c>
      <c r="H48" s="82">
        <v>0</v>
      </c>
      <c r="I48" s="84">
        <v>0</v>
      </c>
      <c r="J48" s="82">
        <v>0</v>
      </c>
      <c r="K48" s="84">
        <v>0</v>
      </c>
      <c r="L48" s="83">
        <f>SUM(Table3[[#This Row],[Column13]]+Table3[[#This Row],[Column7]])</f>
        <v>0</v>
      </c>
      <c r="O48" s="74" t="s">
        <v>52</v>
      </c>
      <c r="P48" s="79">
        <v>0</v>
      </c>
      <c r="Q48" s="79">
        <v>0</v>
      </c>
      <c r="R48" s="79"/>
      <c r="S48" s="79"/>
      <c r="T48" s="79">
        <v>0</v>
      </c>
      <c r="U48" s="79">
        <v>0</v>
      </c>
      <c r="V48" s="79">
        <v>0</v>
      </c>
      <c r="W48" s="79">
        <v>0</v>
      </c>
      <c r="X48" s="79">
        <f t="shared" si="4"/>
        <v>0</v>
      </c>
      <c r="Y48" s="74" t="s">
        <v>52</v>
      </c>
      <c r="Z48" s="79">
        <v>1</v>
      </c>
      <c r="AA48" s="79">
        <v>1</v>
      </c>
      <c r="AB48" s="79"/>
      <c r="AC48" s="79"/>
      <c r="AD48" s="79">
        <v>2</v>
      </c>
      <c r="AE48" s="79">
        <f t="shared" si="8"/>
        <v>4</v>
      </c>
      <c r="AF48" s="80">
        <f t="shared" si="9"/>
        <v>4</v>
      </c>
    </row>
    <row r="49" spans="1:32">
      <c r="A49" s="78" t="s">
        <v>53</v>
      </c>
      <c r="B49" s="82">
        <v>5</v>
      </c>
      <c r="C49" s="84">
        <v>0</v>
      </c>
      <c r="D49" s="82">
        <v>0</v>
      </c>
      <c r="E49" s="82">
        <v>0</v>
      </c>
      <c r="F49" s="84">
        <f>SUM(B49+C49+D49+E49)</f>
        <v>5</v>
      </c>
      <c r="G49" s="74" t="s">
        <v>53</v>
      </c>
      <c r="H49" s="82">
        <v>0</v>
      </c>
      <c r="I49" s="84">
        <v>3</v>
      </c>
      <c r="J49" s="82">
        <v>2</v>
      </c>
      <c r="K49" s="84">
        <f>SUM(H49+I49+J49)</f>
        <v>5</v>
      </c>
      <c r="L49" s="83">
        <f>SUM(Table3[[#This Row],[Column13]]+Table3[[#This Row],[Column7]])</f>
        <v>10</v>
      </c>
      <c r="O49" s="74" t="s">
        <v>53</v>
      </c>
      <c r="P49" s="79">
        <v>100</v>
      </c>
      <c r="Q49" s="79">
        <v>17</v>
      </c>
      <c r="R49" s="79"/>
      <c r="S49" s="79"/>
      <c r="T49" s="79">
        <v>8</v>
      </c>
      <c r="U49" s="79">
        <v>43</v>
      </c>
      <c r="V49" s="79">
        <v>0</v>
      </c>
      <c r="W49" s="79">
        <v>0</v>
      </c>
      <c r="X49" s="79">
        <f>SUM(O49:W49)</f>
        <v>168</v>
      </c>
      <c r="Y49" s="74" t="s">
        <v>53</v>
      </c>
      <c r="Z49" s="79">
        <v>25</v>
      </c>
      <c r="AA49" s="79">
        <v>52</v>
      </c>
      <c r="AB49" s="79"/>
      <c r="AC49" s="79"/>
      <c r="AD49" s="79">
        <v>7</v>
      </c>
      <c r="AE49" s="79">
        <f t="shared" si="8"/>
        <v>84</v>
      </c>
      <c r="AF49" s="80">
        <f t="shared" si="9"/>
        <v>252</v>
      </c>
    </row>
    <row r="50" spans="1:32">
      <c r="A50" s="78" t="s">
        <v>54</v>
      </c>
      <c r="B50" s="82">
        <v>0</v>
      </c>
      <c r="C50" s="84">
        <v>0</v>
      </c>
      <c r="D50" s="82">
        <v>0</v>
      </c>
      <c r="E50" s="82">
        <v>0</v>
      </c>
      <c r="F50" s="84">
        <v>0</v>
      </c>
      <c r="G50" s="74" t="s">
        <v>54</v>
      </c>
      <c r="H50" s="82">
        <v>0</v>
      </c>
      <c r="I50" s="84">
        <v>0</v>
      </c>
      <c r="J50" s="82">
        <v>0</v>
      </c>
      <c r="K50" s="84">
        <v>0</v>
      </c>
      <c r="L50" s="83">
        <f>SUM(Table3[[#This Row],[Column13]]+Table3[[#This Row],[Column7]])</f>
        <v>0</v>
      </c>
      <c r="O50" s="74" t="s">
        <v>54</v>
      </c>
      <c r="P50" s="79">
        <v>122</v>
      </c>
      <c r="Q50" s="79">
        <v>4</v>
      </c>
      <c r="R50" s="79"/>
      <c r="S50" s="79"/>
      <c r="T50" s="79">
        <v>0</v>
      </c>
      <c r="U50" s="79">
        <v>13</v>
      </c>
      <c r="V50" s="79">
        <v>0</v>
      </c>
      <c r="W50" s="79">
        <v>0</v>
      </c>
      <c r="X50" s="79">
        <f t="shared" ref="X50:X59" si="10">SUM(P50:W50)</f>
        <v>139</v>
      </c>
      <c r="Y50" s="74" t="s">
        <v>54</v>
      </c>
      <c r="Z50" s="79">
        <v>1</v>
      </c>
      <c r="AA50" s="79">
        <v>13</v>
      </c>
      <c r="AB50" s="79"/>
      <c r="AC50" s="79"/>
      <c r="AD50" s="79">
        <v>3</v>
      </c>
      <c r="AE50" s="79">
        <f t="shared" si="8"/>
        <v>17</v>
      </c>
      <c r="AF50" s="80">
        <f t="shared" si="9"/>
        <v>156</v>
      </c>
    </row>
    <row r="51" spans="1:32">
      <c r="A51" s="78" t="s">
        <v>55</v>
      </c>
      <c r="B51" s="82">
        <v>31</v>
      </c>
      <c r="C51" s="84">
        <v>7</v>
      </c>
      <c r="D51" s="82">
        <v>1</v>
      </c>
      <c r="E51" s="82">
        <v>2</v>
      </c>
      <c r="F51" s="84">
        <f>SUM(B51+C51+D51+E51)</f>
        <v>41</v>
      </c>
      <c r="G51" s="74" t="s">
        <v>55</v>
      </c>
      <c r="H51" s="82">
        <v>16</v>
      </c>
      <c r="I51" s="84">
        <v>20</v>
      </c>
      <c r="J51" s="82">
        <v>1</v>
      </c>
      <c r="K51" s="84">
        <f>SUM(H51+I51+J51)</f>
        <v>37</v>
      </c>
      <c r="L51" s="83">
        <f>SUM(Table3[[#This Row],[Column13]]+Table3[[#This Row],[Column7]])</f>
        <v>78</v>
      </c>
      <c r="O51" s="74" t="s">
        <v>55</v>
      </c>
      <c r="P51" s="79">
        <v>1308</v>
      </c>
      <c r="Q51" s="79">
        <v>191</v>
      </c>
      <c r="R51" s="79"/>
      <c r="S51" s="79"/>
      <c r="T51" s="79">
        <v>550</v>
      </c>
      <c r="U51" s="79">
        <v>79</v>
      </c>
      <c r="V51" s="79">
        <v>3</v>
      </c>
      <c r="W51" s="79">
        <v>12</v>
      </c>
      <c r="X51" s="79">
        <f t="shared" si="10"/>
        <v>2143</v>
      </c>
      <c r="Y51" s="74" t="s">
        <v>55</v>
      </c>
      <c r="Z51" s="79">
        <v>259</v>
      </c>
      <c r="AA51" s="79">
        <v>376</v>
      </c>
      <c r="AB51" s="79"/>
      <c r="AC51" s="79"/>
      <c r="AD51" s="79">
        <v>69</v>
      </c>
      <c r="AE51" s="79">
        <f t="shared" si="8"/>
        <v>704</v>
      </c>
      <c r="AF51" s="80">
        <f t="shared" si="9"/>
        <v>2847</v>
      </c>
    </row>
    <row r="52" spans="1:32">
      <c r="A52" s="78" t="s">
        <v>56</v>
      </c>
      <c r="B52" s="82">
        <v>0</v>
      </c>
      <c r="C52" s="84">
        <v>0</v>
      </c>
      <c r="D52" s="82">
        <v>0</v>
      </c>
      <c r="E52" s="82">
        <v>0</v>
      </c>
      <c r="F52" s="84">
        <v>0</v>
      </c>
      <c r="G52" s="74" t="s">
        <v>56</v>
      </c>
      <c r="H52" s="82">
        <v>0</v>
      </c>
      <c r="I52" s="84">
        <v>0</v>
      </c>
      <c r="J52" s="82">
        <v>0</v>
      </c>
      <c r="K52" s="84">
        <v>0</v>
      </c>
      <c r="L52" s="83">
        <f>SUM(Table3[[#This Row],[Column13]]+Table3[[#This Row],[Column7]])</f>
        <v>0</v>
      </c>
      <c r="O52" s="74" t="s">
        <v>56</v>
      </c>
      <c r="P52" s="79">
        <v>0</v>
      </c>
      <c r="Q52" s="79">
        <v>0</v>
      </c>
      <c r="R52" s="79"/>
      <c r="S52" s="79"/>
      <c r="T52" s="79">
        <v>0</v>
      </c>
      <c r="U52" s="79">
        <v>0</v>
      </c>
      <c r="V52" s="79">
        <v>0</v>
      </c>
      <c r="W52" s="79">
        <v>0</v>
      </c>
      <c r="X52" s="79">
        <f t="shared" si="10"/>
        <v>0</v>
      </c>
      <c r="Y52" s="74" t="s">
        <v>56</v>
      </c>
      <c r="Z52" s="79">
        <v>0</v>
      </c>
      <c r="AA52" s="79">
        <v>0</v>
      </c>
      <c r="AB52" s="79"/>
      <c r="AC52" s="79"/>
      <c r="AD52" s="79">
        <v>1</v>
      </c>
      <c r="AE52" s="79">
        <f t="shared" si="8"/>
        <v>1</v>
      </c>
      <c r="AF52" s="80">
        <f t="shared" si="9"/>
        <v>1</v>
      </c>
    </row>
    <row r="53" spans="1:32">
      <c r="A53" s="78" t="s">
        <v>147</v>
      </c>
      <c r="B53" s="82">
        <v>0</v>
      </c>
      <c r="C53" s="84">
        <v>0</v>
      </c>
      <c r="D53" s="82">
        <v>0</v>
      </c>
      <c r="E53" s="82">
        <v>1</v>
      </c>
      <c r="F53" s="84">
        <f>SUM(B53+C53+D53+E53)</f>
        <v>1</v>
      </c>
      <c r="G53" s="74" t="s">
        <v>147</v>
      </c>
      <c r="H53" s="82">
        <v>0</v>
      </c>
      <c r="I53" s="84">
        <v>0</v>
      </c>
      <c r="J53" s="82">
        <v>0</v>
      </c>
      <c r="K53" s="84">
        <v>0</v>
      </c>
      <c r="L53" s="83">
        <f>SUM(Table3[[#This Row],[Column13]]+Table3[[#This Row],[Column7]])</f>
        <v>1</v>
      </c>
      <c r="O53" s="74" t="s">
        <v>147</v>
      </c>
      <c r="P53" s="79">
        <v>120</v>
      </c>
      <c r="Q53" s="79">
        <v>86</v>
      </c>
      <c r="R53" s="79"/>
      <c r="S53" s="79"/>
      <c r="T53" s="79">
        <v>2</v>
      </c>
      <c r="U53" s="79">
        <v>28</v>
      </c>
      <c r="V53" s="79">
        <v>0</v>
      </c>
      <c r="W53" s="79">
        <v>0</v>
      </c>
      <c r="X53" s="79">
        <f t="shared" si="10"/>
        <v>236</v>
      </c>
      <c r="Y53" s="74" t="s">
        <v>147</v>
      </c>
      <c r="Z53" s="79">
        <v>0</v>
      </c>
      <c r="AA53" s="79">
        <v>0</v>
      </c>
      <c r="AB53" s="79"/>
      <c r="AC53" s="79"/>
      <c r="AD53" s="79">
        <v>0</v>
      </c>
      <c r="AE53" s="79">
        <f t="shared" si="8"/>
        <v>0</v>
      </c>
      <c r="AF53" s="80">
        <f t="shared" si="9"/>
        <v>236</v>
      </c>
    </row>
    <row r="54" spans="1:32" ht="14.25" customHeight="1">
      <c r="A54" s="87" t="s">
        <v>57</v>
      </c>
      <c r="B54" s="82">
        <v>4</v>
      </c>
      <c r="C54" s="84">
        <v>0</v>
      </c>
      <c r="D54" s="82">
        <v>0</v>
      </c>
      <c r="E54" s="82">
        <v>2</v>
      </c>
      <c r="F54" s="84">
        <f t="shared" ref="F54:F59" si="11">SUM(B54+C54+D54+E54)</f>
        <v>6</v>
      </c>
      <c r="G54" s="74" t="s">
        <v>57</v>
      </c>
      <c r="H54" s="82">
        <v>2</v>
      </c>
      <c r="I54" s="84">
        <v>1</v>
      </c>
      <c r="J54" s="82">
        <v>0</v>
      </c>
      <c r="K54" s="84">
        <f t="shared" ref="K54:K59" si="12">SUM(H54+I54+J54)</f>
        <v>3</v>
      </c>
      <c r="L54" s="83">
        <f>SUM(Table3[[#This Row],[Column13]]+Table3[[#This Row],[Column7]])</f>
        <v>9</v>
      </c>
      <c r="O54" s="74" t="s">
        <v>57</v>
      </c>
      <c r="P54" s="79">
        <v>103</v>
      </c>
      <c r="Q54" s="79">
        <v>10</v>
      </c>
      <c r="R54" s="79"/>
      <c r="S54" s="79"/>
      <c r="T54" s="79">
        <v>0</v>
      </c>
      <c r="U54" s="79">
        <v>25</v>
      </c>
      <c r="V54" s="79">
        <v>2</v>
      </c>
      <c r="W54" s="79">
        <v>0</v>
      </c>
      <c r="X54" s="79">
        <f t="shared" si="10"/>
        <v>140</v>
      </c>
      <c r="Y54" s="74" t="s">
        <v>57</v>
      </c>
      <c r="Z54" s="79">
        <v>16</v>
      </c>
      <c r="AA54" s="79">
        <v>37</v>
      </c>
      <c r="AB54" s="79"/>
      <c r="AC54" s="79"/>
      <c r="AD54" s="79">
        <v>0</v>
      </c>
      <c r="AE54" s="79">
        <f t="shared" si="8"/>
        <v>53</v>
      </c>
      <c r="AF54" s="80">
        <f t="shared" si="9"/>
        <v>193</v>
      </c>
    </row>
    <row r="55" spans="1:32">
      <c r="A55" s="78" t="s">
        <v>330</v>
      </c>
      <c r="B55" s="82">
        <v>9</v>
      </c>
      <c r="C55" s="84">
        <v>1</v>
      </c>
      <c r="D55" s="82">
        <v>0</v>
      </c>
      <c r="E55" s="82">
        <v>0</v>
      </c>
      <c r="F55" s="84">
        <f t="shared" si="11"/>
        <v>10</v>
      </c>
      <c r="G55" s="74" t="s">
        <v>330</v>
      </c>
      <c r="H55" s="82">
        <v>4</v>
      </c>
      <c r="I55" s="84">
        <v>6</v>
      </c>
      <c r="J55" s="82">
        <v>0</v>
      </c>
      <c r="K55" s="84">
        <f t="shared" si="12"/>
        <v>10</v>
      </c>
      <c r="L55" s="83">
        <f>SUM(Table3[[#This Row],[Column13]]+Table3[[#This Row],[Column7]])</f>
        <v>20</v>
      </c>
      <c r="O55" s="74" t="s">
        <v>330</v>
      </c>
      <c r="P55" s="79">
        <v>384</v>
      </c>
      <c r="Q55" s="79">
        <v>58</v>
      </c>
      <c r="R55" s="79"/>
      <c r="S55" s="79"/>
      <c r="T55" s="79">
        <v>26</v>
      </c>
      <c r="U55" s="79">
        <v>85</v>
      </c>
      <c r="V55" s="79">
        <v>1</v>
      </c>
      <c r="W55" s="79">
        <v>5</v>
      </c>
      <c r="X55" s="79">
        <f t="shared" si="10"/>
        <v>559</v>
      </c>
      <c r="Y55" s="74" t="s">
        <v>330</v>
      </c>
      <c r="Z55" s="79">
        <v>114</v>
      </c>
      <c r="AA55" s="79">
        <v>166</v>
      </c>
      <c r="AB55" s="79"/>
      <c r="AC55" s="79"/>
      <c r="AD55" s="79">
        <v>7</v>
      </c>
      <c r="AE55" s="79">
        <f t="shared" si="8"/>
        <v>287</v>
      </c>
      <c r="AF55" s="80">
        <f t="shared" si="9"/>
        <v>846</v>
      </c>
    </row>
    <row r="56" spans="1:32">
      <c r="A56" s="78" t="s">
        <v>58</v>
      </c>
      <c r="B56" s="82">
        <v>7</v>
      </c>
      <c r="C56" s="84">
        <v>0</v>
      </c>
      <c r="D56" s="82">
        <v>0</v>
      </c>
      <c r="E56" s="82">
        <v>0</v>
      </c>
      <c r="F56" s="84">
        <f t="shared" si="11"/>
        <v>7</v>
      </c>
      <c r="G56" s="74" t="s">
        <v>58</v>
      </c>
      <c r="H56" s="82">
        <v>1</v>
      </c>
      <c r="I56" s="84">
        <v>2</v>
      </c>
      <c r="J56" s="82">
        <v>0</v>
      </c>
      <c r="K56" s="84">
        <f t="shared" si="12"/>
        <v>3</v>
      </c>
      <c r="L56" s="83">
        <f>SUM(Table3[[#This Row],[Column13]]+Table3[[#This Row],[Column7]])</f>
        <v>10</v>
      </c>
      <c r="O56" s="74" t="s">
        <v>58</v>
      </c>
      <c r="P56" s="79">
        <v>114</v>
      </c>
      <c r="Q56" s="79">
        <v>39</v>
      </c>
      <c r="R56" s="79"/>
      <c r="S56" s="79"/>
      <c r="T56" s="79">
        <v>25</v>
      </c>
      <c r="U56" s="79">
        <v>34</v>
      </c>
      <c r="V56" s="79">
        <v>0</v>
      </c>
      <c r="W56" s="79">
        <v>1</v>
      </c>
      <c r="X56" s="79">
        <f t="shared" si="10"/>
        <v>213</v>
      </c>
      <c r="Y56" s="74" t="s">
        <v>58</v>
      </c>
      <c r="Z56" s="79">
        <v>21</v>
      </c>
      <c r="AA56" s="79">
        <v>29</v>
      </c>
      <c r="AB56" s="79"/>
      <c r="AC56" s="79"/>
      <c r="AD56" s="79">
        <v>0</v>
      </c>
      <c r="AE56" s="79">
        <f t="shared" si="8"/>
        <v>50</v>
      </c>
      <c r="AF56" s="80">
        <f t="shared" si="9"/>
        <v>263</v>
      </c>
    </row>
    <row r="57" spans="1:32">
      <c r="A57" s="78" t="s">
        <v>59</v>
      </c>
      <c r="B57" s="82">
        <v>7</v>
      </c>
      <c r="C57" s="84">
        <v>3</v>
      </c>
      <c r="D57" s="82">
        <v>0</v>
      </c>
      <c r="E57" s="82">
        <v>1</v>
      </c>
      <c r="F57" s="84">
        <f t="shared" si="11"/>
        <v>11</v>
      </c>
      <c r="G57" s="74" t="s">
        <v>59</v>
      </c>
      <c r="H57" s="82">
        <v>3</v>
      </c>
      <c r="I57" s="84">
        <v>11</v>
      </c>
      <c r="J57" s="82">
        <v>0</v>
      </c>
      <c r="K57" s="84">
        <f t="shared" si="12"/>
        <v>14</v>
      </c>
      <c r="L57" s="83">
        <f>SUM(Table3[[#This Row],[Column13]]+Table3[[#This Row],[Column7]])</f>
        <v>25</v>
      </c>
      <c r="O57" s="74" t="s">
        <v>59</v>
      </c>
      <c r="P57" s="79">
        <v>343</v>
      </c>
      <c r="Q57" s="79">
        <v>81</v>
      </c>
      <c r="R57" s="79"/>
      <c r="S57" s="79"/>
      <c r="T57" s="79">
        <v>12</v>
      </c>
      <c r="U57" s="79">
        <v>61</v>
      </c>
      <c r="V57" s="79">
        <v>1</v>
      </c>
      <c r="W57" s="79">
        <v>6</v>
      </c>
      <c r="X57" s="79">
        <f t="shared" si="10"/>
        <v>504</v>
      </c>
      <c r="Y57" s="74" t="s">
        <v>59</v>
      </c>
      <c r="Z57" s="79">
        <v>76</v>
      </c>
      <c r="AA57" s="79">
        <v>181</v>
      </c>
      <c r="AB57" s="79"/>
      <c r="AC57" s="79"/>
      <c r="AD57" s="79">
        <v>5</v>
      </c>
      <c r="AE57" s="79">
        <f t="shared" si="8"/>
        <v>262</v>
      </c>
      <c r="AF57" s="80">
        <f t="shared" si="9"/>
        <v>766</v>
      </c>
    </row>
    <row r="58" spans="1:32">
      <c r="A58" s="78" t="s">
        <v>60</v>
      </c>
      <c r="B58" s="82">
        <v>3</v>
      </c>
      <c r="C58" s="84">
        <v>0</v>
      </c>
      <c r="D58" s="82">
        <v>0</v>
      </c>
      <c r="E58" s="82">
        <v>1</v>
      </c>
      <c r="F58" s="84">
        <f t="shared" si="11"/>
        <v>4</v>
      </c>
      <c r="G58" s="74" t="s">
        <v>60</v>
      </c>
      <c r="H58" s="82">
        <v>3</v>
      </c>
      <c r="I58" s="84">
        <v>2</v>
      </c>
      <c r="J58" s="82">
        <v>0</v>
      </c>
      <c r="K58" s="84">
        <f t="shared" si="12"/>
        <v>5</v>
      </c>
      <c r="L58" s="83">
        <f>SUM(Table3[[#This Row],[Column13]]+Table3[[#This Row],[Column7]])</f>
        <v>9</v>
      </c>
      <c r="O58" s="74" t="s">
        <v>60</v>
      </c>
      <c r="P58" s="79">
        <v>232</v>
      </c>
      <c r="Q58" s="79">
        <v>36</v>
      </c>
      <c r="R58" s="79"/>
      <c r="S58" s="79"/>
      <c r="T58" s="79">
        <v>16</v>
      </c>
      <c r="U58" s="79">
        <v>44</v>
      </c>
      <c r="V58" s="79">
        <v>0</v>
      </c>
      <c r="W58" s="79">
        <v>8</v>
      </c>
      <c r="X58" s="79">
        <f t="shared" si="10"/>
        <v>336</v>
      </c>
      <c r="Y58" s="74" t="s">
        <v>60</v>
      </c>
      <c r="Z58" s="79">
        <v>48</v>
      </c>
      <c r="AA58" s="79">
        <v>113</v>
      </c>
      <c r="AB58" s="79"/>
      <c r="AC58" s="79"/>
      <c r="AD58" s="79">
        <v>13</v>
      </c>
      <c r="AE58" s="79">
        <f t="shared" si="8"/>
        <v>174</v>
      </c>
      <c r="AF58" s="80">
        <f t="shared" si="9"/>
        <v>510</v>
      </c>
    </row>
    <row r="59" spans="1:32">
      <c r="A59" s="78" t="s">
        <v>61</v>
      </c>
      <c r="B59" s="82">
        <v>4</v>
      </c>
      <c r="C59" s="84">
        <v>2</v>
      </c>
      <c r="D59" s="82">
        <v>0</v>
      </c>
      <c r="E59" s="82">
        <v>2</v>
      </c>
      <c r="F59" s="84">
        <f t="shared" si="11"/>
        <v>8</v>
      </c>
      <c r="G59" s="74" t="s">
        <v>61</v>
      </c>
      <c r="H59" s="82">
        <v>0</v>
      </c>
      <c r="I59" s="84">
        <v>1</v>
      </c>
      <c r="J59" s="82">
        <v>0</v>
      </c>
      <c r="K59" s="84">
        <f t="shared" si="12"/>
        <v>1</v>
      </c>
      <c r="L59" s="83">
        <f>SUM(Table3[[#This Row],[Column13]]+Table3[[#This Row],[Column7]])</f>
        <v>9</v>
      </c>
      <c r="O59" s="74" t="s">
        <v>61</v>
      </c>
      <c r="P59" s="79">
        <v>224</v>
      </c>
      <c r="Q59" s="79">
        <v>70</v>
      </c>
      <c r="R59" s="79"/>
      <c r="S59" s="79"/>
      <c r="T59" s="79">
        <v>24</v>
      </c>
      <c r="U59" s="79">
        <v>56</v>
      </c>
      <c r="V59" s="79">
        <v>0</v>
      </c>
      <c r="W59" s="79">
        <v>0</v>
      </c>
      <c r="X59" s="79">
        <f t="shared" si="10"/>
        <v>374</v>
      </c>
      <c r="Y59" s="74" t="s">
        <v>61</v>
      </c>
      <c r="Z59" s="79">
        <v>52</v>
      </c>
      <c r="AA59" s="79">
        <v>166</v>
      </c>
      <c r="AB59" s="79"/>
      <c r="AC59" s="79"/>
      <c r="AD59" s="79">
        <v>8</v>
      </c>
      <c r="AE59" s="79">
        <f t="shared" si="8"/>
        <v>226</v>
      </c>
      <c r="AF59" s="80">
        <f t="shared" si="9"/>
        <v>600</v>
      </c>
    </row>
    <row r="60" spans="1:32">
      <c r="A60" s="146" t="s">
        <v>263</v>
      </c>
      <c r="B60" s="147">
        <f>SUM(B10:B59)</f>
        <v>205</v>
      </c>
      <c r="C60" s="147">
        <f>SUM(C10:C59)</f>
        <v>40</v>
      </c>
      <c r="D60" s="147">
        <f>SUM(D10:D59)</f>
        <v>1</v>
      </c>
      <c r="E60" s="147">
        <f>SUM(E10:E59)</f>
        <v>38</v>
      </c>
      <c r="F60" s="94">
        <f>SUM(B60:E60)</f>
        <v>284</v>
      </c>
      <c r="G60" s="148" t="s">
        <v>266</v>
      </c>
      <c r="H60" s="147">
        <f>SUM(H10:H59)</f>
        <v>81</v>
      </c>
      <c r="I60" s="147">
        <f>SUM(I10:I59)</f>
        <v>97</v>
      </c>
      <c r="J60" s="147">
        <f>SUM(J10:J59)</f>
        <v>3</v>
      </c>
      <c r="K60" s="147">
        <f>SUM(H60:J60)</f>
        <v>181</v>
      </c>
      <c r="L60" s="95">
        <f>SUM(F60+K60)</f>
        <v>465</v>
      </c>
      <c r="M60" s="32"/>
      <c r="N60" s="32"/>
      <c r="O60" s="149" t="s">
        <v>0</v>
      </c>
      <c r="P60" s="150">
        <f>SUM(Table4[Column2])</f>
        <v>7006</v>
      </c>
      <c r="Q60" s="150">
        <f>SUM(Q10:Q59)</f>
        <v>1871</v>
      </c>
      <c r="R60" s="92"/>
      <c r="S60" s="92"/>
      <c r="T60" s="151">
        <f>SUM(Table4[Column6])</f>
        <v>1255</v>
      </c>
      <c r="U60" s="152">
        <f>SUM(Table4[Column7])</f>
        <v>1528</v>
      </c>
      <c r="V60" s="152">
        <f>SUM(Table4[Column8])</f>
        <v>31</v>
      </c>
      <c r="W60" s="152">
        <f>SUM(Table4[Column9])</f>
        <v>146</v>
      </c>
      <c r="X60" s="92">
        <f>SUM(P60:W60)</f>
        <v>11837</v>
      </c>
      <c r="Y60" s="153" t="s">
        <v>0</v>
      </c>
      <c r="Z60" s="154">
        <f>SUM(Z10:Z59)</f>
        <v>1881</v>
      </c>
      <c r="AA60" s="154">
        <f>SUM(AA10:AA59)</f>
        <v>3214</v>
      </c>
      <c r="AB60" s="93"/>
      <c r="AC60" s="93"/>
      <c r="AD60" s="155">
        <f>SUM(AD10:AD59)</f>
        <v>231</v>
      </c>
      <c r="AE60" s="154">
        <f>SUM(AE10:AE59)</f>
        <v>5326</v>
      </c>
      <c r="AF60" s="288">
        <f>SUM(AE60+X60)</f>
        <v>17163</v>
      </c>
    </row>
    <row r="61" spans="1:32">
      <c r="R61" s="9"/>
      <c r="S61" s="9"/>
      <c r="T61" s="9"/>
      <c r="U61" s="9"/>
      <c r="V61" s="9"/>
      <c r="W61" s="9"/>
      <c r="X61" s="9"/>
      <c r="Y61" s="14"/>
      <c r="Z61" s="15"/>
      <c r="AA61" s="15"/>
      <c r="AB61" s="15"/>
      <c r="AC61" s="15"/>
      <c r="AD61" s="15"/>
      <c r="AE61" s="15"/>
    </row>
    <row r="62" spans="1:32">
      <c r="A62" s="86" t="s">
        <v>63</v>
      </c>
      <c r="B62" s="61"/>
      <c r="C62" s="61"/>
      <c r="D62" s="61"/>
      <c r="E62" t="s">
        <v>346</v>
      </c>
      <c r="O62" s="86"/>
      <c r="P62" s="61"/>
      <c r="Q62" s="61"/>
      <c r="R62" s="61"/>
      <c r="S62" s="61"/>
      <c r="T62" s="61"/>
    </row>
    <row r="63" spans="1:32">
      <c r="A63" s="6" t="s">
        <v>14</v>
      </c>
      <c r="B63" s="61"/>
      <c r="C63" s="61"/>
      <c r="D63" s="61"/>
      <c r="O63" s="6" t="s">
        <v>14</v>
      </c>
      <c r="P63" s="61"/>
      <c r="Q63" s="61"/>
      <c r="R63" s="61"/>
      <c r="S63" s="61"/>
      <c r="T63" s="61"/>
    </row>
    <row r="64" spans="1:32">
      <c r="A64" s="19" t="s">
        <v>225</v>
      </c>
      <c r="B64" s="61"/>
      <c r="C64" s="61"/>
      <c r="D64" s="61"/>
      <c r="O64" s="19" t="s">
        <v>225</v>
      </c>
      <c r="P64" s="61"/>
      <c r="Q64" s="61"/>
      <c r="R64" s="61"/>
      <c r="S64" s="61"/>
      <c r="T64" s="61"/>
    </row>
    <row r="65" spans="1:34">
      <c r="A65" s="73" t="s">
        <v>313</v>
      </c>
      <c r="B65" s="73"/>
      <c r="C65" s="73"/>
      <c r="D65" s="73"/>
      <c r="E65" s="73"/>
      <c r="O65" s="73" t="s">
        <v>313</v>
      </c>
      <c r="P65" s="73"/>
      <c r="Q65" s="73"/>
      <c r="R65" s="73"/>
      <c r="S65" s="73"/>
      <c r="T65" s="73"/>
      <c r="U65" s="73"/>
    </row>
    <row r="66" spans="1:34">
      <c r="A66" s="61"/>
      <c r="B66" s="61"/>
      <c r="C66" s="61"/>
      <c r="D66" s="61"/>
    </row>
    <row r="67" spans="1:34">
      <c r="A67" s="61"/>
      <c r="B67" s="61"/>
      <c r="C67" s="61"/>
      <c r="D67" s="61"/>
    </row>
    <row r="68" spans="1:34">
      <c r="A68" s="61"/>
      <c r="B68" s="61"/>
      <c r="C68" s="61"/>
      <c r="D68" s="61"/>
      <c r="M68" s="10"/>
      <c r="AF68" s="46"/>
      <c r="AG68" s="11"/>
      <c r="AH68" s="10"/>
    </row>
    <row r="69" spans="1:34">
      <c r="A69" s="61"/>
      <c r="B69" s="61"/>
      <c r="C69" s="61"/>
      <c r="D69" s="61"/>
      <c r="M69" s="13"/>
      <c r="O69" s="46"/>
      <c r="P69" s="46"/>
      <c r="R69" s="46"/>
      <c r="S69" s="46"/>
      <c r="T69" s="46"/>
      <c r="U69" s="46"/>
      <c r="V69" s="46"/>
      <c r="W69" s="46"/>
      <c r="X69" s="46"/>
      <c r="Y69" s="46"/>
      <c r="Z69" s="46"/>
      <c r="AB69" s="46"/>
      <c r="AC69" s="46"/>
      <c r="AD69" s="46"/>
      <c r="AE69" s="46"/>
      <c r="AF69" s="49"/>
    </row>
    <row r="70" spans="1:34">
      <c r="M70" s="15"/>
      <c r="O70" s="49"/>
      <c r="P70" s="49"/>
      <c r="Q70" s="49"/>
      <c r="R70" s="49"/>
      <c r="S70" s="49"/>
      <c r="T70" s="49"/>
      <c r="U70" s="49"/>
      <c r="V70" s="49"/>
      <c r="W70" s="49"/>
      <c r="X70" s="49"/>
      <c r="Y70" s="49"/>
      <c r="Z70" s="49"/>
      <c r="AA70" s="49"/>
      <c r="AB70" s="49"/>
      <c r="AC70" s="49"/>
      <c r="AD70" s="49"/>
      <c r="AE70" s="49"/>
      <c r="AF70" s="49"/>
    </row>
    <row r="71" spans="1:34">
      <c r="O71" s="49"/>
      <c r="P71" s="49"/>
      <c r="Q71" s="49"/>
      <c r="R71" s="49"/>
      <c r="S71" s="49"/>
      <c r="T71" s="49"/>
      <c r="U71" s="49"/>
      <c r="V71" s="49"/>
      <c r="W71" s="49"/>
      <c r="X71" s="49"/>
      <c r="Y71" s="49"/>
      <c r="Z71" s="49"/>
      <c r="AA71" s="49"/>
      <c r="AB71" s="49"/>
      <c r="AC71" s="49"/>
      <c r="AD71" s="49"/>
      <c r="AE71" s="49"/>
      <c r="AF71" s="49"/>
    </row>
    <row r="72" spans="1:34">
      <c r="O72" s="49"/>
      <c r="P72" s="49"/>
      <c r="Q72" s="49"/>
      <c r="R72" s="49"/>
      <c r="S72" s="49"/>
      <c r="T72" s="49"/>
      <c r="U72" s="49"/>
      <c r="V72" s="49"/>
      <c r="W72" s="49"/>
      <c r="X72" s="49"/>
      <c r="Y72" s="49"/>
      <c r="Z72" s="49"/>
      <c r="AA72" s="49"/>
      <c r="AB72" s="49"/>
      <c r="AC72" s="49"/>
      <c r="AD72" s="49"/>
      <c r="AE72" s="49"/>
      <c r="AF72" s="49"/>
    </row>
    <row r="73" spans="1:34">
      <c r="O73" s="49"/>
      <c r="P73" s="49"/>
      <c r="Q73" s="49"/>
      <c r="R73" s="49"/>
      <c r="S73" s="49"/>
      <c r="T73" s="49"/>
      <c r="U73" s="49"/>
      <c r="V73" s="49"/>
      <c r="W73" s="49"/>
      <c r="X73" s="49"/>
      <c r="Y73" s="49"/>
      <c r="Z73" s="49"/>
      <c r="AA73" s="49"/>
      <c r="AB73" s="49"/>
      <c r="AC73" s="49"/>
      <c r="AD73" s="49"/>
      <c r="AE73" s="49"/>
      <c r="AF73" s="49"/>
    </row>
    <row r="74" spans="1:34">
      <c r="O74" s="49"/>
      <c r="P74" s="49"/>
      <c r="Q74" s="49"/>
      <c r="R74" s="49"/>
      <c r="S74" s="49"/>
      <c r="T74" s="49"/>
      <c r="U74" s="49"/>
      <c r="V74" s="49"/>
      <c r="W74" s="49"/>
      <c r="X74" s="49"/>
      <c r="Y74" s="49"/>
      <c r="Z74" s="49"/>
      <c r="AA74" s="49"/>
      <c r="AB74" s="49"/>
      <c r="AC74" s="49"/>
      <c r="AD74" s="49"/>
      <c r="AE74" s="49"/>
      <c r="AF74" s="49"/>
    </row>
    <row r="75" spans="1:34">
      <c r="O75" s="49"/>
      <c r="P75" s="49"/>
      <c r="Q75" s="49"/>
      <c r="R75" s="49"/>
      <c r="S75" s="49"/>
      <c r="T75" s="49"/>
      <c r="U75" s="49"/>
      <c r="V75" s="49"/>
      <c r="W75" s="49"/>
      <c r="X75" s="49"/>
      <c r="Y75" s="49"/>
      <c r="Z75" s="49"/>
      <c r="AA75" s="49"/>
      <c r="AB75" s="49"/>
      <c r="AC75" s="49"/>
      <c r="AD75" s="49"/>
      <c r="AE75" s="49"/>
      <c r="AF75" s="49"/>
    </row>
    <row r="76" spans="1:34">
      <c r="O76" s="49"/>
      <c r="P76" s="49"/>
      <c r="Q76" s="49"/>
      <c r="R76" s="49"/>
      <c r="S76" s="49"/>
      <c r="T76" s="49"/>
      <c r="U76" s="49"/>
      <c r="V76" s="49"/>
      <c r="W76" s="49"/>
      <c r="X76" s="49"/>
      <c r="Y76" s="49"/>
      <c r="Z76" s="49"/>
      <c r="AA76" s="49"/>
      <c r="AB76" s="49"/>
      <c r="AC76" s="49"/>
      <c r="AD76" s="49"/>
      <c r="AE76" s="49"/>
      <c r="AF76" s="49"/>
    </row>
    <row r="77" spans="1:34">
      <c r="O77" s="49"/>
      <c r="P77" s="49"/>
      <c r="Q77" s="49"/>
      <c r="R77" s="49"/>
      <c r="S77" s="49"/>
      <c r="T77" s="49"/>
      <c r="U77" s="49"/>
      <c r="V77" s="49"/>
      <c r="W77" s="49"/>
      <c r="X77" s="49"/>
      <c r="Y77" s="49"/>
      <c r="Z77" s="49"/>
      <c r="AA77" s="49"/>
      <c r="AB77" s="49"/>
      <c r="AC77" s="49"/>
      <c r="AD77" s="49"/>
      <c r="AE77" s="49"/>
      <c r="AF77" s="49"/>
    </row>
    <row r="78" spans="1:34">
      <c r="O78" s="49"/>
      <c r="P78" s="49"/>
      <c r="Q78" s="49"/>
      <c r="R78" s="49"/>
      <c r="S78" s="49"/>
      <c r="T78" s="49"/>
      <c r="U78" s="49"/>
      <c r="V78" s="49"/>
      <c r="W78" s="49"/>
      <c r="X78" s="49"/>
      <c r="Y78" s="49"/>
      <c r="Z78" s="49"/>
      <c r="AA78" s="49"/>
      <c r="AB78" s="49"/>
      <c r="AC78" s="49"/>
      <c r="AD78" s="49"/>
      <c r="AE78" s="49"/>
      <c r="AF78" s="49"/>
    </row>
    <row r="79" spans="1:34">
      <c r="O79" s="49"/>
      <c r="P79" s="49"/>
      <c r="Q79" s="49"/>
      <c r="R79" s="49"/>
      <c r="S79" s="49"/>
      <c r="T79" s="49"/>
      <c r="U79" s="49"/>
      <c r="V79" s="49"/>
      <c r="W79" s="49"/>
      <c r="X79" s="49"/>
      <c r="Y79" s="49"/>
      <c r="Z79" s="49"/>
      <c r="AA79" s="49"/>
      <c r="AB79" s="49"/>
      <c r="AC79" s="49"/>
      <c r="AD79" s="49"/>
      <c r="AE79" s="49"/>
      <c r="AF79" s="49"/>
    </row>
    <row r="80" spans="1:34">
      <c r="O80" s="49"/>
      <c r="P80" s="49"/>
      <c r="Q80" s="49"/>
      <c r="R80" s="49"/>
      <c r="S80" s="49"/>
      <c r="T80" s="49"/>
      <c r="U80" s="49"/>
      <c r="V80" s="49"/>
      <c r="W80" s="49"/>
      <c r="X80" s="49"/>
      <c r="Y80" s="49"/>
      <c r="Z80" s="49"/>
      <c r="AA80" s="49"/>
      <c r="AB80" s="49"/>
      <c r="AC80" s="49"/>
      <c r="AD80" s="49"/>
      <c r="AE80" s="49"/>
      <c r="AF80" s="49"/>
    </row>
    <row r="81" spans="15:32">
      <c r="O81" s="49"/>
      <c r="P81" s="49"/>
      <c r="Q81" s="49"/>
      <c r="R81" s="49"/>
      <c r="S81" s="49"/>
      <c r="T81" s="49"/>
      <c r="U81" s="49"/>
      <c r="V81" s="49"/>
      <c r="W81" s="49"/>
      <c r="X81" s="49"/>
      <c r="Y81" s="49"/>
      <c r="Z81" s="49"/>
      <c r="AA81" s="49"/>
      <c r="AB81" s="49"/>
      <c r="AC81" s="49"/>
      <c r="AD81" s="49"/>
      <c r="AE81" s="49"/>
      <c r="AF81" s="49"/>
    </row>
    <row r="82" spans="15:32">
      <c r="O82" s="49"/>
      <c r="P82" s="49"/>
      <c r="Q82" s="49"/>
      <c r="R82" s="49"/>
      <c r="S82" s="49"/>
      <c r="T82" s="49"/>
      <c r="U82" s="49"/>
      <c r="V82" s="49"/>
      <c r="W82" s="49"/>
      <c r="X82" s="49"/>
      <c r="Y82" s="49"/>
      <c r="Z82" s="49"/>
      <c r="AA82" s="49"/>
      <c r="AB82" s="49"/>
      <c r="AC82" s="49"/>
      <c r="AD82" s="49"/>
      <c r="AE82" s="49"/>
      <c r="AF82" s="49"/>
    </row>
    <row r="83" spans="15:32">
      <c r="O83" s="49"/>
      <c r="P83" s="49"/>
      <c r="Q83" s="49"/>
      <c r="R83" s="49"/>
      <c r="S83" s="49"/>
      <c r="T83" s="49"/>
      <c r="U83" s="49"/>
      <c r="V83" s="49"/>
      <c r="W83" s="49"/>
      <c r="X83" s="49"/>
      <c r="Y83" s="49"/>
      <c r="Z83" s="49"/>
      <c r="AA83" s="49"/>
      <c r="AB83" s="49"/>
      <c r="AC83" s="49"/>
      <c r="AD83" s="49"/>
      <c r="AE83" s="49"/>
      <c r="AF83" s="49"/>
    </row>
    <row r="84" spans="15:32">
      <c r="O84" s="49"/>
      <c r="P84" s="49"/>
      <c r="Q84" s="49"/>
      <c r="R84" s="49"/>
      <c r="S84" s="49"/>
      <c r="T84" s="49"/>
      <c r="U84" s="49"/>
      <c r="V84" s="49"/>
      <c r="W84" s="49"/>
      <c r="X84" s="49"/>
      <c r="Y84" s="49"/>
      <c r="Z84" s="49"/>
      <c r="AA84" s="49"/>
      <c r="AB84" s="49"/>
      <c r="AC84" s="49"/>
      <c r="AD84" s="49"/>
      <c r="AE84" s="49"/>
      <c r="AF84" s="49"/>
    </row>
    <row r="85" spans="15:32">
      <c r="O85" s="49"/>
      <c r="P85" s="49"/>
      <c r="Q85" s="49"/>
      <c r="R85" s="49"/>
      <c r="S85" s="49"/>
      <c r="T85" s="49"/>
      <c r="U85" s="49"/>
      <c r="V85" s="49"/>
      <c r="W85" s="49"/>
      <c r="X85" s="49"/>
      <c r="Y85" s="49"/>
      <c r="Z85" s="49"/>
      <c r="AA85" s="49"/>
      <c r="AB85" s="49"/>
      <c r="AC85" s="49"/>
      <c r="AD85" s="49"/>
      <c r="AE85" s="49"/>
      <c r="AF85" s="49"/>
    </row>
    <row r="86" spans="15:32">
      <c r="O86" s="49"/>
      <c r="P86" s="49"/>
      <c r="Q86" s="49"/>
      <c r="R86" s="49"/>
      <c r="S86" s="49"/>
      <c r="T86" s="49"/>
      <c r="U86" s="49"/>
      <c r="V86" s="49"/>
      <c r="W86" s="49"/>
      <c r="X86" s="49"/>
      <c r="Y86" s="49"/>
      <c r="Z86" s="49"/>
      <c r="AA86" s="49"/>
      <c r="AB86" s="49"/>
      <c r="AC86" s="49"/>
      <c r="AD86" s="49"/>
      <c r="AE86" s="49"/>
      <c r="AF86" s="49"/>
    </row>
    <row r="87" spans="15:32">
      <c r="O87" s="49"/>
      <c r="P87" s="49"/>
      <c r="Q87" s="49"/>
      <c r="R87" s="49"/>
      <c r="S87" s="49"/>
      <c r="T87" s="49"/>
      <c r="U87" s="49"/>
      <c r="V87" s="49"/>
      <c r="W87" s="49"/>
      <c r="X87" s="49"/>
      <c r="Y87" s="49"/>
      <c r="Z87" s="49"/>
      <c r="AA87" s="49"/>
      <c r="AB87" s="49"/>
      <c r="AC87" s="49"/>
      <c r="AD87" s="49"/>
      <c r="AE87" s="49"/>
      <c r="AF87" s="49"/>
    </row>
    <row r="88" spans="15:32">
      <c r="O88" s="49"/>
      <c r="P88" s="49"/>
      <c r="Q88" s="49"/>
      <c r="R88" s="49"/>
      <c r="S88" s="49"/>
      <c r="T88" s="49"/>
      <c r="U88" s="49"/>
      <c r="V88" s="49"/>
      <c r="W88" s="49"/>
      <c r="X88" s="49"/>
      <c r="Y88" s="49"/>
      <c r="Z88" s="49"/>
      <c r="AA88" s="49"/>
      <c r="AB88" s="49"/>
      <c r="AC88" s="49"/>
      <c r="AD88" s="49"/>
      <c r="AE88" s="49"/>
      <c r="AF88" s="49"/>
    </row>
    <row r="89" spans="15:32">
      <c r="O89" s="49"/>
      <c r="P89" s="49"/>
      <c r="Q89" s="49"/>
      <c r="R89" s="49"/>
      <c r="S89" s="49"/>
      <c r="T89" s="49"/>
      <c r="U89" s="49"/>
      <c r="V89" s="49"/>
      <c r="W89" s="49"/>
      <c r="X89" s="49"/>
      <c r="Y89" s="49"/>
      <c r="Z89" s="49"/>
      <c r="AA89" s="49"/>
      <c r="AB89" s="49"/>
      <c r="AC89" s="49"/>
      <c r="AD89" s="49"/>
      <c r="AE89" s="49"/>
      <c r="AF89" s="49"/>
    </row>
    <row r="90" spans="15:32">
      <c r="O90" s="49"/>
      <c r="P90" s="49"/>
      <c r="Q90" s="49"/>
      <c r="R90" s="49"/>
      <c r="S90" s="49"/>
      <c r="T90" s="49"/>
      <c r="U90" s="49"/>
      <c r="V90" s="49"/>
      <c r="W90" s="49"/>
      <c r="X90" s="49"/>
      <c r="Y90" s="49"/>
      <c r="Z90" s="49"/>
      <c r="AA90" s="49"/>
      <c r="AB90" s="49"/>
      <c r="AC90" s="49"/>
      <c r="AD90" s="49"/>
      <c r="AE90" s="49"/>
      <c r="AF90" s="49"/>
    </row>
    <row r="91" spans="15:32">
      <c r="O91" s="49"/>
      <c r="P91" s="49"/>
      <c r="Q91" s="49"/>
      <c r="R91" s="49"/>
      <c r="S91" s="49"/>
      <c r="T91" s="49"/>
      <c r="U91" s="49"/>
      <c r="V91" s="49"/>
      <c r="W91" s="49"/>
      <c r="X91" s="49"/>
      <c r="Y91" s="49"/>
      <c r="Z91" s="49"/>
      <c r="AA91" s="49"/>
      <c r="AB91" s="49"/>
      <c r="AC91" s="49"/>
      <c r="AD91" s="49"/>
      <c r="AE91" s="49"/>
      <c r="AF91" s="49"/>
    </row>
    <row r="92" spans="15:32">
      <c r="O92" s="49"/>
      <c r="P92" s="49"/>
      <c r="Q92" s="49"/>
      <c r="R92" s="49"/>
      <c r="S92" s="49"/>
      <c r="T92" s="49"/>
      <c r="U92" s="49"/>
      <c r="V92" s="49"/>
      <c r="W92" s="49"/>
      <c r="X92" s="49"/>
      <c r="Y92" s="49"/>
      <c r="Z92" s="49"/>
      <c r="AA92" s="49"/>
      <c r="AB92" s="49"/>
      <c r="AC92" s="49"/>
      <c r="AD92" s="49"/>
      <c r="AE92" s="49"/>
      <c r="AF92" s="49"/>
    </row>
    <row r="93" spans="15:32">
      <c r="O93" s="49"/>
      <c r="P93" s="49"/>
      <c r="Q93" s="49"/>
      <c r="R93" s="49"/>
      <c r="S93" s="49"/>
      <c r="T93" s="49"/>
      <c r="U93" s="49"/>
      <c r="V93" s="49"/>
      <c r="W93" s="49"/>
      <c r="X93" s="49"/>
      <c r="Y93" s="49"/>
      <c r="Z93" s="49"/>
      <c r="AA93" s="49"/>
      <c r="AB93" s="49"/>
      <c r="AC93" s="49"/>
      <c r="AD93" s="49"/>
      <c r="AE93" s="49"/>
      <c r="AF93" s="49"/>
    </row>
    <row r="94" spans="15:32">
      <c r="O94" s="49"/>
      <c r="P94" s="49"/>
      <c r="Q94" s="49"/>
      <c r="R94" s="49"/>
      <c r="S94" s="49"/>
      <c r="T94" s="49"/>
      <c r="U94" s="49"/>
      <c r="V94" s="49"/>
      <c r="W94" s="49"/>
      <c r="X94" s="49"/>
      <c r="Y94" s="49"/>
      <c r="Z94" s="49"/>
      <c r="AA94" s="49"/>
      <c r="AB94" s="49"/>
      <c r="AC94" s="49"/>
      <c r="AD94" s="49"/>
      <c r="AE94" s="49"/>
      <c r="AF94" s="49"/>
    </row>
    <row r="95" spans="15:32">
      <c r="O95" s="49"/>
      <c r="P95" s="49"/>
      <c r="Q95" s="49"/>
      <c r="R95" s="49"/>
      <c r="S95" s="49"/>
      <c r="T95" s="49"/>
      <c r="U95" s="49"/>
      <c r="V95" s="49"/>
      <c r="W95" s="49"/>
      <c r="X95" s="49"/>
      <c r="Y95" s="49"/>
      <c r="Z95" s="49"/>
      <c r="AA95" s="49"/>
      <c r="AB95" s="49"/>
      <c r="AC95" s="49"/>
      <c r="AD95" s="49"/>
      <c r="AE95" s="49"/>
      <c r="AF95" s="49"/>
    </row>
    <row r="96" spans="15:32">
      <c r="O96" s="49"/>
      <c r="P96" s="49"/>
      <c r="Q96" s="49"/>
      <c r="R96" s="49"/>
      <c r="S96" s="49"/>
      <c r="T96" s="49"/>
      <c r="U96" s="49"/>
      <c r="V96" s="49"/>
      <c r="W96" s="49"/>
      <c r="X96" s="49"/>
      <c r="Y96" s="49"/>
      <c r="Z96" s="49"/>
      <c r="AA96" s="49"/>
      <c r="AB96" s="49"/>
      <c r="AC96" s="49"/>
      <c r="AD96" s="49"/>
      <c r="AE96" s="49"/>
      <c r="AF96" s="49"/>
    </row>
    <row r="97" spans="15:32">
      <c r="O97" s="49"/>
      <c r="P97" s="49"/>
      <c r="Q97" s="49"/>
      <c r="R97" s="49"/>
      <c r="S97" s="49"/>
      <c r="T97" s="49"/>
      <c r="U97" s="49"/>
      <c r="V97" s="49"/>
      <c r="W97" s="49"/>
      <c r="X97" s="49"/>
      <c r="Y97" s="49"/>
      <c r="Z97" s="49"/>
      <c r="AA97" s="49"/>
      <c r="AB97" s="49"/>
      <c r="AC97" s="49"/>
      <c r="AD97" s="49"/>
      <c r="AE97" s="49"/>
      <c r="AF97" s="49"/>
    </row>
    <row r="98" spans="15:32">
      <c r="O98" s="49"/>
      <c r="P98" s="49"/>
      <c r="Q98" s="49"/>
      <c r="R98" s="49"/>
      <c r="S98" s="49"/>
      <c r="T98" s="49"/>
      <c r="U98" s="49"/>
      <c r="V98" s="49"/>
      <c r="W98" s="49"/>
      <c r="X98" s="49"/>
      <c r="Y98" s="49"/>
      <c r="Z98" s="49"/>
      <c r="AA98" s="49"/>
      <c r="AB98" s="49"/>
      <c r="AC98" s="49"/>
      <c r="AD98" s="49"/>
      <c r="AE98" s="49"/>
      <c r="AF98" s="49"/>
    </row>
    <row r="99" spans="15:32">
      <c r="O99" s="49"/>
      <c r="P99" s="49"/>
      <c r="Q99" s="49"/>
      <c r="R99" s="49"/>
      <c r="S99" s="49"/>
      <c r="T99" s="49"/>
      <c r="U99" s="49"/>
      <c r="V99" s="49"/>
      <c r="W99" s="49"/>
      <c r="X99" s="49"/>
      <c r="Y99" s="49"/>
      <c r="Z99" s="49"/>
      <c r="AA99" s="49"/>
      <c r="AB99" s="49"/>
      <c r="AC99" s="49"/>
      <c r="AD99" s="49"/>
      <c r="AE99" s="49"/>
      <c r="AF99" s="49"/>
    </row>
    <row r="100" spans="15:32">
      <c r="O100" s="49"/>
      <c r="P100" s="49"/>
      <c r="Q100" s="49"/>
      <c r="R100" s="49"/>
      <c r="S100" s="49"/>
      <c r="T100" s="49"/>
      <c r="U100" s="49"/>
      <c r="V100" s="49"/>
      <c r="W100" s="49"/>
      <c r="X100" s="49"/>
      <c r="Y100" s="49"/>
      <c r="Z100" s="49"/>
      <c r="AA100" s="49"/>
      <c r="AB100" s="49"/>
      <c r="AC100" s="49"/>
      <c r="AD100" s="49"/>
      <c r="AE100" s="49"/>
      <c r="AF100" s="49"/>
    </row>
    <row r="101" spans="15:32">
      <c r="O101" s="49"/>
      <c r="P101" s="49"/>
      <c r="Q101" s="49"/>
      <c r="R101" s="49"/>
      <c r="S101" s="49"/>
      <c r="T101" s="49"/>
      <c r="U101" s="49"/>
      <c r="V101" s="49"/>
      <c r="W101" s="49"/>
      <c r="X101" s="49"/>
      <c r="Y101" s="49"/>
      <c r="Z101" s="49"/>
      <c r="AA101" s="49"/>
      <c r="AB101" s="49"/>
      <c r="AC101" s="49"/>
      <c r="AD101" s="49"/>
      <c r="AE101" s="49"/>
      <c r="AF101" s="49"/>
    </row>
    <row r="102" spans="15:32">
      <c r="O102" s="49"/>
      <c r="P102" s="49"/>
      <c r="Q102" s="49"/>
      <c r="R102" s="49"/>
      <c r="S102" s="49"/>
      <c r="T102" s="49"/>
      <c r="U102" s="49"/>
      <c r="V102" s="49"/>
      <c r="W102" s="49"/>
      <c r="X102" s="49"/>
      <c r="Y102" s="49"/>
      <c r="Z102" s="49"/>
      <c r="AA102" s="49"/>
      <c r="AB102" s="49"/>
      <c r="AC102" s="49"/>
      <c r="AD102" s="49"/>
      <c r="AE102" s="49"/>
      <c r="AF102" s="49"/>
    </row>
    <row r="103" spans="15:32">
      <c r="O103" s="49"/>
      <c r="P103" s="49"/>
      <c r="Q103" s="49"/>
      <c r="R103" s="49"/>
      <c r="S103" s="49"/>
      <c r="T103" s="49"/>
      <c r="U103" s="49"/>
      <c r="V103" s="49"/>
      <c r="W103" s="49"/>
      <c r="X103" s="49"/>
      <c r="Y103" s="49"/>
      <c r="Z103" s="49"/>
      <c r="AA103" s="49"/>
      <c r="AB103" s="49"/>
      <c r="AC103" s="49"/>
      <c r="AD103" s="49"/>
      <c r="AE103" s="49"/>
      <c r="AF103" s="49"/>
    </row>
    <row r="104" spans="15:32">
      <c r="O104" s="49"/>
      <c r="P104" s="49"/>
      <c r="Q104" s="49"/>
      <c r="R104" s="49"/>
      <c r="S104" s="49"/>
      <c r="T104" s="49"/>
      <c r="U104" s="49"/>
      <c r="V104" s="49"/>
      <c r="W104" s="49"/>
      <c r="X104" s="49"/>
      <c r="Y104" s="49"/>
      <c r="Z104" s="49"/>
      <c r="AA104" s="49"/>
      <c r="AB104" s="49"/>
      <c r="AC104" s="49"/>
      <c r="AD104" s="49"/>
      <c r="AE104" s="49"/>
      <c r="AF104" s="49"/>
    </row>
    <row r="105" spans="15:32">
      <c r="O105" s="49"/>
      <c r="P105" s="49"/>
      <c r="Q105" s="49"/>
      <c r="R105" s="49"/>
      <c r="S105" s="49"/>
      <c r="T105" s="49"/>
      <c r="U105" s="49"/>
      <c r="V105" s="49"/>
      <c r="W105" s="49"/>
      <c r="X105" s="49"/>
      <c r="Y105" s="49"/>
      <c r="Z105" s="49"/>
      <c r="AA105" s="49"/>
      <c r="AB105" s="49"/>
      <c r="AC105" s="49"/>
      <c r="AD105" s="49"/>
      <c r="AE105" s="49"/>
      <c r="AF105" s="46"/>
    </row>
    <row r="106" spans="15:32">
      <c r="O106" s="46"/>
      <c r="P106" s="46"/>
      <c r="R106" s="46"/>
      <c r="S106" s="46"/>
      <c r="T106" s="46"/>
      <c r="U106" s="46"/>
      <c r="V106" s="46"/>
      <c r="W106" s="46"/>
      <c r="X106" s="46"/>
      <c r="Y106" s="46"/>
      <c r="Z106" s="46"/>
      <c r="AB106" s="46"/>
      <c r="AC106" s="46"/>
      <c r="AD106" s="46"/>
      <c r="AE106" s="46"/>
      <c r="AF106" s="49"/>
    </row>
    <row r="107" spans="15:32">
      <c r="O107" s="49"/>
      <c r="P107" s="49"/>
      <c r="Q107" s="49"/>
      <c r="R107" s="49"/>
      <c r="S107" s="49"/>
      <c r="T107" s="49"/>
      <c r="U107" s="49"/>
      <c r="V107" s="49"/>
      <c r="W107" s="49"/>
      <c r="X107" s="49"/>
      <c r="Y107" s="49"/>
      <c r="Z107" s="49"/>
      <c r="AA107" s="49"/>
      <c r="AB107" s="49"/>
      <c r="AC107" s="49"/>
      <c r="AD107" s="49"/>
      <c r="AE107" s="49"/>
      <c r="AF107" s="46"/>
    </row>
    <row r="108" spans="15:32">
      <c r="O108" s="46"/>
      <c r="P108" s="46"/>
      <c r="R108" s="46"/>
      <c r="S108" s="46"/>
      <c r="T108" s="46"/>
      <c r="U108" s="46"/>
      <c r="V108" s="46"/>
      <c r="W108" s="46"/>
      <c r="X108" s="46"/>
      <c r="Y108" s="46"/>
      <c r="Z108" s="46"/>
      <c r="AB108" s="46"/>
      <c r="AC108" s="46"/>
      <c r="AD108" s="46"/>
      <c r="AE108" s="46"/>
      <c r="AF108" s="49"/>
    </row>
    <row r="109" spans="15:32">
      <c r="O109" s="49"/>
      <c r="P109" s="49"/>
      <c r="Q109" s="49"/>
      <c r="R109" s="49"/>
      <c r="S109" s="49"/>
      <c r="T109" s="49"/>
      <c r="U109" s="49"/>
      <c r="V109" s="49"/>
      <c r="W109" s="49"/>
      <c r="X109" s="49"/>
      <c r="Y109" s="49"/>
      <c r="Z109" s="49"/>
      <c r="AA109" s="49"/>
      <c r="AB109" s="49"/>
      <c r="AC109" s="49"/>
      <c r="AD109" s="49"/>
      <c r="AE109" s="49"/>
      <c r="AF109" s="46"/>
    </row>
    <row r="110" spans="15:32">
      <c r="O110" s="46"/>
      <c r="P110" s="46"/>
      <c r="R110" s="46"/>
      <c r="S110" s="46"/>
      <c r="T110" s="46"/>
      <c r="U110" s="46"/>
      <c r="V110" s="46"/>
      <c r="W110" s="46"/>
      <c r="X110" s="46"/>
      <c r="Y110" s="46"/>
      <c r="Z110" s="46"/>
      <c r="AB110" s="46"/>
      <c r="AC110" s="46"/>
      <c r="AD110" s="46"/>
      <c r="AE110" s="46"/>
      <c r="AF110" s="49"/>
    </row>
    <row r="111" spans="15:32">
      <c r="O111" s="49"/>
      <c r="P111" s="49"/>
      <c r="Q111" s="49"/>
      <c r="R111" s="49"/>
      <c r="S111" s="49"/>
      <c r="T111" s="49"/>
      <c r="U111" s="49"/>
      <c r="V111" s="49"/>
      <c r="W111" s="49"/>
      <c r="X111" s="49"/>
      <c r="Y111" s="49"/>
      <c r="Z111" s="49"/>
      <c r="AA111" s="49"/>
      <c r="AB111" s="49"/>
      <c r="AC111" s="49"/>
      <c r="AD111" s="49"/>
      <c r="AE111" s="49"/>
      <c r="AF111" s="49"/>
    </row>
    <row r="112" spans="15:32">
      <c r="O112" s="49"/>
      <c r="P112" s="49"/>
      <c r="Q112" s="49"/>
      <c r="R112" s="49"/>
      <c r="S112" s="49"/>
      <c r="T112" s="49"/>
      <c r="U112" s="49"/>
      <c r="V112" s="49"/>
      <c r="W112" s="49"/>
      <c r="X112" s="49"/>
      <c r="Y112" s="49"/>
      <c r="Z112" s="49"/>
      <c r="AA112" s="49"/>
      <c r="AB112" s="49"/>
      <c r="AC112" s="49"/>
      <c r="AD112" s="49"/>
      <c r="AE112" s="49"/>
      <c r="AF112" s="46"/>
    </row>
    <row r="113" spans="15:32">
      <c r="O113" s="46"/>
      <c r="P113" s="46"/>
      <c r="R113" s="46"/>
      <c r="S113" s="46"/>
      <c r="T113" s="46"/>
      <c r="U113" s="46"/>
      <c r="V113" s="46"/>
      <c r="W113" s="46"/>
      <c r="X113" s="46"/>
      <c r="Y113" s="46"/>
      <c r="Z113" s="46"/>
      <c r="AB113" s="46"/>
      <c r="AC113" s="46"/>
      <c r="AD113" s="46"/>
      <c r="AE113" s="46"/>
      <c r="AF113" s="46"/>
    </row>
    <row r="114" spans="15:32">
      <c r="O114" s="46"/>
      <c r="P114" s="46"/>
      <c r="R114" s="46"/>
      <c r="S114" s="46"/>
      <c r="T114" s="46"/>
      <c r="U114" s="46"/>
      <c r="V114" s="46"/>
      <c r="W114" s="46"/>
      <c r="X114" s="46"/>
      <c r="Y114" s="46"/>
      <c r="Z114" s="46"/>
      <c r="AB114" s="46"/>
      <c r="AC114" s="46"/>
      <c r="AD114" s="46"/>
      <c r="AE114" s="46"/>
      <c r="AF114" s="46"/>
    </row>
    <row r="115" spans="15:32">
      <c r="O115" s="46"/>
      <c r="P115" s="46"/>
      <c r="R115" s="46"/>
      <c r="S115" s="46"/>
      <c r="T115" s="46"/>
      <c r="U115" s="46"/>
      <c r="V115" s="46"/>
      <c r="W115" s="46"/>
      <c r="X115" s="46"/>
      <c r="Y115" s="46"/>
      <c r="Z115" s="46"/>
      <c r="AB115" s="46"/>
      <c r="AC115" s="46"/>
      <c r="AD115" s="46"/>
      <c r="AE115" s="46"/>
      <c r="AF115" s="46"/>
    </row>
    <row r="116" spans="15:32">
      <c r="O116" s="46"/>
      <c r="P116" s="46"/>
      <c r="R116" s="46"/>
      <c r="S116" s="46"/>
      <c r="T116" s="46"/>
      <c r="U116" s="46"/>
      <c r="V116" s="46"/>
      <c r="W116" s="46"/>
      <c r="X116" s="46"/>
      <c r="Y116" s="46"/>
      <c r="Z116" s="46"/>
      <c r="AB116" s="46"/>
      <c r="AC116" s="46"/>
      <c r="AD116" s="46"/>
      <c r="AE116" s="46"/>
      <c r="AF116" s="46"/>
    </row>
    <row r="117" spans="15:32">
      <c r="O117" s="46"/>
      <c r="P117" s="46"/>
      <c r="R117" s="46"/>
      <c r="S117" s="46"/>
      <c r="T117" s="46"/>
      <c r="U117" s="46"/>
      <c r="V117" s="46"/>
      <c r="W117" s="46"/>
      <c r="X117" s="46"/>
      <c r="Y117" s="46"/>
      <c r="Z117" s="46"/>
      <c r="AB117" s="46"/>
      <c r="AC117" s="46"/>
      <c r="AD117" s="46"/>
      <c r="AE117" s="46"/>
      <c r="AF117" s="46"/>
    </row>
    <row r="118" spans="15:32">
      <c r="O118" s="46"/>
      <c r="P118" s="46"/>
      <c r="R118" s="46"/>
      <c r="S118" s="46"/>
      <c r="T118" s="46"/>
      <c r="U118" s="46"/>
      <c r="V118" s="46"/>
      <c r="W118" s="46"/>
      <c r="X118" s="46"/>
      <c r="Y118" s="46"/>
      <c r="Z118" s="46"/>
      <c r="AB118" s="46"/>
      <c r="AC118" s="46"/>
      <c r="AD118" s="46"/>
      <c r="AE118" s="46"/>
    </row>
  </sheetData>
  <mergeCells count="34">
    <mergeCell ref="AA5:AA8"/>
    <mergeCell ref="L5:L8"/>
    <mergeCell ref="A3:F4"/>
    <mergeCell ref="G3:L4"/>
    <mergeCell ref="Y3:AF4"/>
    <mergeCell ref="A2:L2"/>
    <mergeCell ref="A1:L1"/>
    <mergeCell ref="A5:A8"/>
    <mergeCell ref="B5:B8"/>
    <mergeCell ref="C5:C8"/>
    <mergeCell ref="D5:D8"/>
    <mergeCell ref="E5:E8"/>
    <mergeCell ref="G5:G8"/>
    <mergeCell ref="F5:F8"/>
    <mergeCell ref="I5:I8"/>
    <mergeCell ref="J5:J8"/>
    <mergeCell ref="K5:K8"/>
    <mergeCell ref="H5:H8"/>
    <mergeCell ref="O2:AF2"/>
    <mergeCell ref="O1:AF1"/>
    <mergeCell ref="O3:X4"/>
    <mergeCell ref="O5:O8"/>
    <mergeCell ref="P5:P8"/>
    <mergeCell ref="Q5:Q8"/>
    <mergeCell ref="T5:T8"/>
    <mergeCell ref="U5:U8"/>
    <mergeCell ref="V5:V8"/>
    <mergeCell ref="AD5:AD8"/>
    <mergeCell ref="AE5:AE8"/>
    <mergeCell ref="AF5:AF8"/>
    <mergeCell ref="W5:W8"/>
    <mergeCell ref="X5:X8"/>
    <mergeCell ref="Y5:Y8"/>
    <mergeCell ref="Z5:Z8"/>
  </mergeCells>
  <pageMargins left="0.7" right="0.7" top="0.75" bottom="0.75" header="0.3" footer="0.3"/>
  <pageSetup scale="19" orientation="portrait" r:id="rId1"/>
  <ignoredErrors>
    <ignoredError sqref="T60:W60 Y60 AB60:AC60" unlockedFormula="1"/>
  </ignoredErrors>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46"/>
  <sheetViews>
    <sheetView topLeftCell="K1" zoomScale="76" zoomScaleNormal="76" workbookViewId="0">
      <selection activeCell="X3" sqref="X3:AE40"/>
    </sheetView>
  </sheetViews>
  <sheetFormatPr defaultRowHeight="15"/>
  <cols>
    <col min="1" max="1" width="21.140625" style="54" customWidth="1"/>
    <col min="2" max="2" width="13.42578125" style="54" customWidth="1"/>
    <col min="3" max="3" width="15.42578125" style="54" customWidth="1"/>
    <col min="4" max="4" width="17.140625" style="54" customWidth="1"/>
    <col min="5" max="5" width="14.28515625" style="54" customWidth="1"/>
    <col min="6" max="6" width="16.85546875" style="54" customWidth="1"/>
    <col min="7" max="7" width="20.42578125" style="54" customWidth="1"/>
    <col min="8" max="8" width="13.85546875" style="54" customWidth="1"/>
    <col min="9" max="9" width="18" style="54" customWidth="1"/>
    <col min="10" max="10" width="14.42578125" style="54" customWidth="1"/>
    <col min="11" max="12" width="12.7109375" style="54" customWidth="1"/>
    <col min="13" max="13" width="9.140625" style="54"/>
    <col min="14" max="14" width="20.28515625" style="54" customWidth="1"/>
    <col min="15" max="15" width="13.7109375" style="54" customWidth="1"/>
    <col min="16" max="16" width="16.7109375" style="54" customWidth="1"/>
    <col min="17" max="18" width="10.28515625" style="54" hidden="1" customWidth="1"/>
    <col min="19" max="19" width="13.28515625" style="54" customWidth="1"/>
    <col min="20" max="20" width="16.42578125" style="54" customWidth="1"/>
    <col min="21" max="21" width="14.7109375" style="54" customWidth="1"/>
    <col min="22" max="22" width="14.28515625" style="54" customWidth="1"/>
    <col min="23" max="23" width="12.7109375" style="54" customWidth="1"/>
    <col min="24" max="24" width="20.42578125" style="54" customWidth="1"/>
    <col min="25" max="25" width="15.85546875" style="54" customWidth="1"/>
    <col min="26" max="27" width="10.28515625" style="54" hidden="1" customWidth="1"/>
    <col min="28" max="28" width="19.28515625" style="54" customWidth="1"/>
    <col min="29" max="29" width="15" style="54" customWidth="1"/>
    <col min="30" max="30" width="15.5703125" style="54" customWidth="1"/>
    <col min="31" max="31" width="14" style="54" customWidth="1"/>
    <col min="32" max="32" width="9.140625" style="54"/>
    <col min="33" max="33" width="15.28515625" style="54" bestFit="1" customWidth="1"/>
    <col min="34" max="35" width="11.5703125" style="54" customWidth="1"/>
    <col min="36" max="37" width="9.140625" style="54" hidden="1" customWidth="1"/>
    <col min="38" max="41" width="11.5703125" style="54" customWidth="1"/>
    <col min="42" max="42" width="12.7109375" style="54" customWidth="1"/>
    <col min="43" max="43" width="15.28515625" style="54" bestFit="1" customWidth="1"/>
    <col min="44" max="45" width="12.7109375" style="54" customWidth="1"/>
    <col min="46" max="47" width="12.7109375" style="54" hidden="1" customWidth="1"/>
    <col min="48" max="50" width="12.7109375" style="54" customWidth="1"/>
    <col min="51" max="16384" width="9.140625" style="54"/>
  </cols>
  <sheetData>
    <row r="1" spans="1:32" ht="27.75">
      <c r="A1" s="403" t="s">
        <v>64</v>
      </c>
      <c r="B1" s="403"/>
      <c r="C1" s="403"/>
      <c r="D1" s="403"/>
      <c r="E1" s="403"/>
      <c r="F1" s="403"/>
      <c r="G1" s="403"/>
      <c r="H1" s="403"/>
      <c r="I1" s="403"/>
      <c r="J1" s="403"/>
      <c r="K1" s="403"/>
      <c r="L1" s="404"/>
      <c r="N1" s="392" t="s">
        <v>210</v>
      </c>
      <c r="O1" s="393"/>
      <c r="P1" s="393"/>
      <c r="Q1" s="393"/>
      <c r="R1" s="393"/>
      <c r="S1" s="393"/>
      <c r="T1" s="393"/>
      <c r="U1" s="393"/>
      <c r="V1" s="393"/>
      <c r="W1" s="393"/>
      <c r="X1" s="393"/>
      <c r="Y1" s="393"/>
      <c r="Z1" s="393"/>
      <c r="AA1" s="393"/>
      <c r="AB1" s="393"/>
      <c r="AC1" s="393"/>
      <c r="AD1" s="393"/>
      <c r="AE1" s="394"/>
      <c r="AF1" s="32"/>
    </row>
    <row r="2" spans="1:32" ht="26.25" customHeight="1">
      <c r="A2" s="405" t="s">
        <v>15</v>
      </c>
      <c r="B2" s="405"/>
      <c r="C2" s="405"/>
      <c r="D2" s="405"/>
      <c r="E2" s="405"/>
      <c r="F2" s="405"/>
      <c r="G2" s="405"/>
      <c r="H2" s="405"/>
      <c r="I2" s="405"/>
      <c r="J2" s="405"/>
      <c r="K2" s="405"/>
      <c r="L2" s="406"/>
      <c r="N2" s="395" t="s">
        <v>15</v>
      </c>
      <c r="O2" s="396"/>
      <c r="P2" s="396"/>
      <c r="Q2" s="396"/>
      <c r="R2" s="396"/>
      <c r="S2" s="396"/>
      <c r="T2" s="396"/>
      <c r="U2" s="396"/>
      <c r="V2" s="396"/>
      <c r="W2" s="396"/>
      <c r="X2" s="396"/>
      <c r="Y2" s="396"/>
      <c r="Z2" s="396"/>
      <c r="AA2" s="396"/>
      <c r="AB2" s="396"/>
      <c r="AC2" s="396"/>
      <c r="AD2" s="396"/>
      <c r="AE2" s="397"/>
      <c r="AF2" s="32"/>
    </row>
    <row r="3" spans="1:32">
      <c r="A3" s="398" t="s">
        <v>353</v>
      </c>
      <c r="B3" s="398"/>
      <c r="C3" s="398"/>
      <c r="D3" s="398"/>
      <c r="E3" s="398"/>
      <c r="F3" s="399"/>
      <c r="G3" s="386" t="s">
        <v>352</v>
      </c>
      <c r="H3" s="398"/>
      <c r="I3" s="398"/>
      <c r="J3" s="398"/>
      <c r="K3" s="398"/>
      <c r="L3" s="399"/>
      <c r="N3" s="386" t="s">
        <v>220</v>
      </c>
      <c r="O3" s="398"/>
      <c r="P3" s="398"/>
      <c r="Q3" s="398"/>
      <c r="R3" s="398"/>
      <c r="S3" s="398"/>
      <c r="T3" s="398"/>
      <c r="U3" s="398"/>
      <c r="V3" s="398"/>
      <c r="W3" s="399"/>
      <c r="X3" s="386" t="s">
        <v>221</v>
      </c>
      <c r="Y3" s="398"/>
      <c r="Z3" s="398"/>
      <c r="AA3" s="398"/>
      <c r="AB3" s="398"/>
      <c r="AC3" s="398"/>
      <c r="AD3" s="398"/>
      <c r="AE3" s="399"/>
      <c r="AF3" s="32"/>
    </row>
    <row r="4" spans="1:32" ht="25.5" customHeight="1" thickBot="1">
      <c r="A4" s="401"/>
      <c r="B4" s="401"/>
      <c r="C4" s="401"/>
      <c r="D4" s="401"/>
      <c r="E4" s="401"/>
      <c r="F4" s="402"/>
      <c r="G4" s="400"/>
      <c r="H4" s="401"/>
      <c r="I4" s="401"/>
      <c r="J4" s="401"/>
      <c r="K4" s="401"/>
      <c r="L4" s="402"/>
      <c r="N4" s="400"/>
      <c r="O4" s="401"/>
      <c r="P4" s="401"/>
      <c r="Q4" s="401"/>
      <c r="R4" s="401"/>
      <c r="S4" s="401"/>
      <c r="T4" s="401"/>
      <c r="U4" s="401"/>
      <c r="V4" s="401"/>
      <c r="W4" s="402"/>
      <c r="X4" s="400"/>
      <c r="Y4" s="401"/>
      <c r="Z4" s="401"/>
      <c r="AA4" s="401"/>
      <c r="AB4" s="401"/>
      <c r="AC4" s="401"/>
      <c r="AD4" s="401"/>
      <c r="AE4" s="402"/>
      <c r="AF4" s="32"/>
    </row>
    <row r="5" spans="1:32" ht="15" customHeight="1">
      <c r="A5" s="389" t="s">
        <v>240</v>
      </c>
      <c r="B5" s="407" t="s">
        <v>5</v>
      </c>
      <c r="C5" s="407" t="s">
        <v>316</v>
      </c>
      <c r="D5" s="327" t="s">
        <v>241</v>
      </c>
      <c r="E5" s="326" t="s">
        <v>248</v>
      </c>
      <c r="F5" s="407" t="s">
        <v>243</v>
      </c>
      <c r="G5" s="327" t="s">
        <v>240</v>
      </c>
      <c r="H5" s="327" t="s">
        <v>5</v>
      </c>
      <c r="I5" s="327" t="s">
        <v>316</v>
      </c>
      <c r="J5" s="327" t="s">
        <v>241</v>
      </c>
      <c r="K5" s="327" t="s">
        <v>244</v>
      </c>
      <c r="L5" s="327" t="s">
        <v>245</v>
      </c>
      <c r="N5" s="327" t="s">
        <v>240</v>
      </c>
      <c r="O5" s="327" t="s">
        <v>5</v>
      </c>
      <c r="P5" s="327" t="s">
        <v>316</v>
      </c>
      <c r="Q5" s="97"/>
      <c r="R5" s="97"/>
      <c r="S5" s="389" t="s">
        <v>315</v>
      </c>
      <c r="T5" s="327" t="s">
        <v>242</v>
      </c>
      <c r="U5" s="327" t="s">
        <v>304</v>
      </c>
      <c r="V5" s="327" t="s">
        <v>303</v>
      </c>
      <c r="W5" s="327" t="s">
        <v>243</v>
      </c>
      <c r="X5" s="327" t="s">
        <v>240</v>
      </c>
      <c r="Y5" s="327" t="s">
        <v>5</v>
      </c>
      <c r="Z5" s="97"/>
      <c r="AA5" s="97"/>
      <c r="AB5" s="389" t="s">
        <v>316</v>
      </c>
      <c r="AC5" s="327" t="s">
        <v>241</v>
      </c>
      <c r="AD5" s="327" t="s">
        <v>331</v>
      </c>
      <c r="AE5" s="327" t="s">
        <v>247</v>
      </c>
      <c r="AF5" s="32"/>
    </row>
    <row r="6" spans="1:32" ht="30">
      <c r="A6" s="389"/>
      <c r="B6" s="407"/>
      <c r="C6" s="407"/>
      <c r="D6" s="327"/>
      <c r="E6" s="327"/>
      <c r="F6" s="407"/>
      <c r="G6" s="327"/>
      <c r="H6" s="327"/>
      <c r="I6" s="327"/>
      <c r="J6" s="327"/>
      <c r="K6" s="327"/>
      <c r="L6" s="327"/>
      <c r="N6" s="327"/>
      <c r="O6" s="327"/>
      <c r="P6" s="327"/>
      <c r="Q6" s="97" t="s">
        <v>2</v>
      </c>
      <c r="R6" s="97" t="s">
        <v>3</v>
      </c>
      <c r="S6" s="389"/>
      <c r="T6" s="327"/>
      <c r="U6" s="327"/>
      <c r="V6" s="327"/>
      <c r="W6" s="327"/>
      <c r="X6" s="391"/>
      <c r="Y6" s="327"/>
      <c r="Z6" s="97" t="s">
        <v>2</v>
      </c>
      <c r="AA6" s="97" t="s">
        <v>3</v>
      </c>
      <c r="AB6" s="389"/>
      <c r="AC6" s="391"/>
      <c r="AD6" s="391"/>
      <c r="AE6" s="391"/>
      <c r="AF6" s="32"/>
    </row>
    <row r="7" spans="1:32" ht="19.5" customHeight="1">
      <c r="A7" s="390"/>
      <c r="B7" s="408"/>
      <c r="C7" s="408"/>
      <c r="D7" s="328"/>
      <c r="E7" s="328"/>
      <c r="F7" s="408"/>
      <c r="G7" s="328"/>
      <c r="H7" s="328"/>
      <c r="I7" s="328"/>
      <c r="J7" s="328"/>
      <c r="K7" s="328"/>
      <c r="L7" s="328"/>
      <c r="N7" s="327"/>
      <c r="O7" s="327"/>
      <c r="P7" s="327"/>
      <c r="Q7" s="97" t="s">
        <v>6</v>
      </c>
      <c r="R7" s="97" t="s">
        <v>6</v>
      </c>
      <c r="S7" s="389"/>
      <c r="T7" s="327"/>
      <c r="U7" s="327"/>
      <c r="V7" s="327"/>
      <c r="W7" s="327"/>
      <c r="X7" s="391"/>
      <c r="Y7" s="327"/>
      <c r="Z7" s="97" t="s">
        <v>6</v>
      </c>
      <c r="AA7" s="97" t="s">
        <v>6</v>
      </c>
      <c r="AB7" s="389"/>
      <c r="AC7" s="391"/>
      <c r="AD7" s="391"/>
      <c r="AE7" s="391"/>
      <c r="AF7" s="32"/>
    </row>
    <row r="8" spans="1:32" hidden="1">
      <c r="A8" s="32"/>
      <c r="B8" s="32"/>
      <c r="C8" s="32"/>
      <c r="D8" s="32"/>
      <c r="E8" s="32"/>
      <c r="F8" s="32"/>
      <c r="G8" s="85"/>
      <c r="H8" s="32"/>
      <c r="I8" s="32"/>
      <c r="J8" s="32"/>
      <c r="K8" s="32"/>
      <c r="L8" s="24"/>
      <c r="N8" s="117"/>
      <c r="O8" s="98"/>
      <c r="P8" s="98"/>
      <c r="Q8" s="98"/>
      <c r="R8" s="98"/>
      <c r="S8" s="390"/>
      <c r="T8" s="98"/>
      <c r="U8" s="98"/>
      <c r="V8" s="98"/>
      <c r="W8" s="98"/>
      <c r="X8" s="117"/>
      <c r="Y8" s="98"/>
      <c r="Z8" s="98"/>
      <c r="AA8" s="98"/>
      <c r="AB8" s="98"/>
      <c r="AC8" s="98"/>
      <c r="AD8" s="98"/>
      <c r="AE8" s="99"/>
      <c r="AF8" s="32"/>
    </row>
    <row r="9" spans="1:32" hidden="1">
      <c r="A9" s="32" t="s">
        <v>249</v>
      </c>
      <c r="B9" s="32" t="s">
        <v>250</v>
      </c>
      <c r="C9" s="32" t="s">
        <v>270</v>
      </c>
      <c r="D9" s="32" t="s">
        <v>253</v>
      </c>
      <c r="E9" s="32" t="s">
        <v>254</v>
      </c>
      <c r="F9" s="32" t="s">
        <v>255</v>
      </c>
      <c r="G9" s="85" t="s">
        <v>256</v>
      </c>
      <c r="H9" s="32" t="s">
        <v>257</v>
      </c>
      <c r="I9" s="32" t="s">
        <v>268</v>
      </c>
      <c r="J9" s="32" t="s">
        <v>260</v>
      </c>
      <c r="K9" s="32" t="s">
        <v>261</v>
      </c>
      <c r="L9" s="24" t="s">
        <v>262</v>
      </c>
      <c r="N9"/>
      <c r="O9"/>
      <c r="P9"/>
      <c r="Q9"/>
      <c r="R9"/>
      <c r="S9"/>
      <c r="T9"/>
      <c r="U9"/>
      <c r="V9"/>
      <c r="W9"/>
      <c r="X9"/>
      <c r="Y9"/>
      <c r="Z9"/>
      <c r="AA9"/>
      <c r="AB9"/>
      <c r="AC9"/>
      <c r="AD9"/>
      <c r="AE9"/>
      <c r="AF9" s="32"/>
    </row>
    <row r="10" spans="1:32">
      <c r="A10" s="78" t="s">
        <v>65</v>
      </c>
      <c r="B10" s="79">
        <v>8</v>
      </c>
      <c r="C10" s="79">
        <v>18</v>
      </c>
      <c r="D10" s="79">
        <v>0</v>
      </c>
      <c r="E10" s="79">
        <v>0</v>
      </c>
      <c r="F10" s="79">
        <f>SUM(B10:E10)</f>
        <v>26</v>
      </c>
      <c r="G10" s="74" t="s">
        <v>65</v>
      </c>
      <c r="H10" s="79">
        <v>8</v>
      </c>
      <c r="I10" s="79">
        <v>10</v>
      </c>
      <c r="J10" s="79">
        <v>0</v>
      </c>
      <c r="K10" s="79">
        <f t="shared" ref="K10:K39" si="0">SUM(H10:J10)</f>
        <v>18</v>
      </c>
      <c r="L10" s="80">
        <f t="shared" ref="L10:L39" si="1">+SUM(K10+F10)</f>
        <v>44</v>
      </c>
      <c r="N10" s="133" t="s">
        <v>65</v>
      </c>
      <c r="O10" s="134">
        <v>1260</v>
      </c>
      <c r="P10" s="134">
        <v>1272</v>
      </c>
      <c r="Q10" s="134"/>
      <c r="R10" s="134"/>
      <c r="S10" s="134">
        <v>336</v>
      </c>
      <c r="T10" s="134">
        <v>0</v>
      </c>
      <c r="U10" s="134">
        <v>0</v>
      </c>
      <c r="V10" s="134">
        <v>6</v>
      </c>
      <c r="W10" s="134">
        <f t="shared" ref="W10:W32" si="2">SUM(O10:V10)</f>
        <v>2874</v>
      </c>
      <c r="X10" s="133" t="s">
        <v>65</v>
      </c>
      <c r="Y10" s="134">
        <v>704</v>
      </c>
      <c r="Z10" s="134"/>
      <c r="AA10" s="134"/>
      <c r="AB10" s="134">
        <v>1330</v>
      </c>
      <c r="AC10" s="134">
        <v>155</v>
      </c>
      <c r="AD10" s="134">
        <f t="shared" ref="AD10:AD32" si="3">SUM(Y10:AC10)</f>
        <v>2189</v>
      </c>
      <c r="AE10" s="135">
        <f t="shared" ref="AE10:AE32" si="4">W10+AD10</f>
        <v>5063</v>
      </c>
      <c r="AF10" s="32"/>
    </row>
    <row r="11" spans="1:32">
      <c r="A11" s="78" t="s">
        <v>66</v>
      </c>
      <c r="B11" s="79">
        <v>1</v>
      </c>
      <c r="C11" s="79">
        <v>1</v>
      </c>
      <c r="D11" s="79">
        <v>0</v>
      </c>
      <c r="E11" s="79">
        <v>0</v>
      </c>
      <c r="F11" s="79">
        <f t="shared" ref="F11:F39" si="5">SUM(B11:E11)</f>
        <v>2</v>
      </c>
      <c r="G11" s="74" t="s">
        <v>66</v>
      </c>
      <c r="H11" s="79">
        <v>0</v>
      </c>
      <c r="I11" s="79">
        <v>0</v>
      </c>
      <c r="J11" s="79">
        <v>0</v>
      </c>
      <c r="K11" s="79">
        <f t="shared" si="0"/>
        <v>0</v>
      </c>
      <c r="L11" s="80">
        <f t="shared" si="1"/>
        <v>2</v>
      </c>
      <c r="N11" s="74" t="s">
        <v>66</v>
      </c>
      <c r="O11" s="79">
        <v>20</v>
      </c>
      <c r="P11" s="79">
        <v>24</v>
      </c>
      <c r="Q11" s="79"/>
      <c r="R11" s="79"/>
      <c r="S11" s="79">
        <v>1</v>
      </c>
      <c r="T11" s="79">
        <v>4</v>
      </c>
      <c r="U11" s="79">
        <v>0</v>
      </c>
      <c r="V11" s="79">
        <v>0</v>
      </c>
      <c r="W11" s="79">
        <f t="shared" si="2"/>
        <v>49</v>
      </c>
      <c r="X11" s="74" t="s">
        <v>66</v>
      </c>
      <c r="Y11" s="79">
        <v>0</v>
      </c>
      <c r="Z11" s="79"/>
      <c r="AA11" s="79"/>
      <c r="AB11" s="79">
        <v>19</v>
      </c>
      <c r="AC11" s="79">
        <v>0</v>
      </c>
      <c r="AD11" s="79">
        <f t="shared" si="3"/>
        <v>19</v>
      </c>
      <c r="AE11" s="80">
        <f t="shared" si="4"/>
        <v>68</v>
      </c>
      <c r="AF11" s="32"/>
    </row>
    <row r="12" spans="1:32">
      <c r="A12" s="78" t="s">
        <v>67</v>
      </c>
      <c r="B12" s="79">
        <v>14</v>
      </c>
      <c r="C12" s="79">
        <v>0</v>
      </c>
      <c r="D12" s="79">
        <v>0</v>
      </c>
      <c r="E12" s="79">
        <v>0</v>
      </c>
      <c r="F12" s="79">
        <f t="shared" si="5"/>
        <v>14</v>
      </c>
      <c r="G12" s="74" t="s">
        <v>67</v>
      </c>
      <c r="H12" s="79">
        <v>2</v>
      </c>
      <c r="I12" s="79">
        <v>1</v>
      </c>
      <c r="J12" s="79">
        <v>0</v>
      </c>
      <c r="K12" s="79">
        <f t="shared" si="0"/>
        <v>3</v>
      </c>
      <c r="L12" s="80">
        <f t="shared" si="1"/>
        <v>17</v>
      </c>
      <c r="N12" s="74" t="s">
        <v>67</v>
      </c>
      <c r="O12" s="79">
        <v>407</v>
      </c>
      <c r="P12" s="79">
        <v>41</v>
      </c>
      <c r="Q12" s="79"/>
      <c r="R12" s="79"/>
      <c r="S12" s="79">
        <v>12</v>
      </c>
      <c r="T12" s="79">
        <v>20</v>
      </c>
      <c r="U12" s="79">
        <v>1</v>
      </c>
      <c r="V12" s="79">
        <v>5</v>
      </c>
      <c r="W12" s="79">
        <f t="shared" si="2"/>
        <v>486</v>
      </c>
      <c r="X12" s="74" t="s">
        <v>67</v>
      </c>
      <c r="Y12" s="79">
        <v>34</v>
      </c>
      <c r="Z12" s="79"/>
      <c r="AA12" s="79"/>
      <c r="AB12" s="79">
        <v>78</v>
      </c>
      <c r="AC12" s="79">
        <v>42</v>
      </c>
      <c r="AD12" s="79">
        <f t="shared" si="3"/>
        <v>154</v>
      </c>
      <c r="AE12" s="80">
        <f t="shared" si="4"/>
        <v>640</v>
      </c>
      <c r="AF12" s="32"/>
    </row>
    <row r="13" spans="1:32">
      <c r="A13" s="78" t="s">
        <v>228</v>
      </c>
      <c r="B13" s="79">
        <v>53</v>
      </c>
      <c r="C13" s="79">
        <v>37</v>
      </c>
      <c r="D13" s="79">
        <v>0</v>
      </c>
      <c r="E13" s="79">
        <v>7</v>
      </c>
      <c r="F13" s="79">
        <f t="shared" si="5"/>
        <v>97</v>
      </c>
      <c r="G13" s="74" t="s">
        <v>228</v>
      </c>
      <c r="H13" s="79">
        <v>45</v>
      </c>
      <c r="I13" s="79">
        <v>26</v>
      </c>
      <c r="J13" s="79">
        <v>0</v>
      </c>
      <c r="K13" s="79">
        <f t="shared" si="0"/>
        <v>71</v>
      </c>
      <c r="L13" s="80">
        <f t="shared" si="1"/>
        <v>168</v>
      </c>
      <c r="N13" s="74" t="s">
        <v>228</v>
      </c>
      <c r="O13" s="79">
        <v>630</v>
      </c>
      <c r="P13" s="79">
        <v>850</v>
      </c>
      <c r="Q13" s="79"/>
      <c r="R13" s="79"/>
      <c r="S13" s="79">
        <v>20</v>
      </c>
      <c r="T13" s="79">
        <v>139</v>
      </c>
      <c r="U13" s="79">
        <v>5</v>
      </c>
      <c r="V13" s="79">
        <v>24</v>
      </c>
      <c r="W13" s="79">
        <f t="shared" si="2"/>
        <v>1668</v>
      </c>
      <c r="X13" s="74" t="s">
        <v>228</v>
      </c>
      <c r="Y13" s="79">
        <v>697</v>
      </c>
      <c r="Z13" s="79"/>
      <c r="AA13" s="79"/>
      <c r="AB13" s="79">
        <v>1055</v>
      </c>
      <c r="AC13" s="79">
        <v>0</v>
      </c>
      <c r="AD13" s="79">
        <f t="shared" si="3"/>
        <v>1752</v>
      </c>
      <c r="AE13" s="80">
        <f t="shared" si="4"/>
        <v>3420</v>
      </c>
      <c r="AF13" s="32"/>
    </row>
    <row r="14" spans="1:32">
      <c r="A14" s="78" t="s">
        <v>68</v>
      </c>
      <c r="B14" s="79">
        <v>2</v>
      </c>
      <c r="C14" s="79">
        <v>0</v>
      </c>
      <c r="D14" s="79">
        <v>0</v>
      </c>
      <c r="E14" s="79">
        <v>0</v>
      </c>
      <c r="F14" s="79">
        <f t="shared" si="5"/>
        <v>2</v>
      </c>
      <c r="G14" s="74" t="s">
        <v>68</v>
      </c>
      <c r="H14" s="79">
        <v>0</v>
      </c>
      <c r="I14" s="79">
        <v>0</v>
      </c>
      <c r="J14" s="79">
        <v>0</v>
      </c>
      <c r="K14" s="79">
        <f t="shared" si="0"/>
        <v>0</v>
      </c>
      <c r="L14" s="80">
        <f t="shared" si="1"/>
        <v>2</v>
      </c>
      <c r="N14" s="74" t="s">
        <v>68</v>
      </c>
      <c r="O14" s="79">
        <v>46</v>
      </c>
      <c r="P14" s="79">
        <v>22</v>
      </c>
      <c r="Q14" s="79"/>
      <c r="R14" s="79"/>
      <c r="S14" s="79">
        <v>15</v>
      </c>
      <c r="T14" s="79">
        <v>21</v>
      </c>
      <c r="U14" s="79">
        <v>0</v>
      </c>
      <c r="V14" s="79">
        <v>0</v>
      </c>
      <c r="W14" s="79">
        <f t="shared" si="2"/>
        <v>104</v>
      </c>
      <c r="X14" s="74" t="s">
        <v>68</v>
      </c>
      <c r="Y14" s="79">
        <v>20</v>
      </c>
      <c r="Z14" s="79"/>
      <c r="AA14" s="79"/>
      <c r="AB14" s="79">
        <v>55</v>
      </c>
      <c r="AC14" s="79">
        <v>3</v>
      </c>
      <c r="AD14" s="79">
        <f t="shared" si="3"/>
        <v>78</v>
      </c>
      <c r="AE14" s="80">
        <f t="shared" si="4"/>
        <v>182</v>
      </c>
      <c r="AF14" s="32"/>
    </row>
    <row r="15" spans="1:32">
      <c r="A15" s="78" t="s">
        <v>337</v>
      </c>
      <c r="B15" s="79">
        <v>8</v>
      </c>
      <c r="C15" s="79">
        <v>2</v>
      </c>
      <c r="D15" s="79">
        <v>0</v>
      </c>
      <c r="E15" s="79">
        <v>0</v>
      </c>
      <c r="F15" s="79">
        <f t="shared" si="5"/>
        <v>10</v>
      </c>
      <c r="G15" s="74" t="s">
        <v>337</v>
      </c>
      <c r="H15" s="79">
        <v>1</v>
      </c>
      <c r="I15" s="79">
        <v>11</v>
      </c>
      <c r="J15" s="79">
        <v>0</v>
      </c>
      <c r="K15" s="79">
        <f t="shared" si="0"/>
        <v>12</v>
      </c>
      <c r="L15" s="80">
        <f t="shared" si="1"/>
        <v>22</v>
      </c>
      <c r="N15" s="74" t="s">
        <v>229</v>
      </c>
      <c r="O15" s="79">
        <v>107</v>
      </c>
      <c r="P15" s="79">
        <v>51</v>
      </c>
      <c r="Q15" s="79"/>
      <c r="R15" s="79"/>
      <c r="S15" s="79">
        <v>29</v>
      </c>
      <c r="T15" s="79">
        <v>4</v>
      </c>
      <c r="U15" s="79">
        <v>0</v>
      </c>
      <c r="V15" s="79">
        <v>1</v>
      </c>
      <c r="W15" s="79">
        <f t="shared" si="2"/>
        <v>192</v>
      </c>
      <c r="X15" s="74" t="s">
        <v>229</v>
      </c>
      <c r="Y15" s="79">
        <v>146</v>
      </c>
      <c r="Z15" s="79"/>
      <c r="AA15" s="79"/>
      <c r="AB15" s="79">
        <v>254</v>
      </c>
      <c r="AC15" s="79">
        <v>2</v>
      </c>
      <c r="AD15" s="79">
        <f t="shared" si="3"/>
        <v>402</v>
      </c>
      <c r="AE15" s="80">
        <f t="shared" si="4"/>
        <v>594</v>
      </c>
      <c r="AF15" s="32"/>
    </row>
    <row r="16" spans="1:32">
      <c r="A16" s="78" t="s">
        <v>69</v>
      </c>
      <c r="B16" s="79">
        <v>150</v>
      </c>
      <c r="C16" s="79">
        <v>17</v>
      </c>
      <c r="D16" s="79">
        <v>0</v>
      </c>
      <c r="E16" s="79">
        <v>1</v>
      </c>
      <c r="F16" s="79">
        <f t="shared" si="5"/>
        <v>168</v>
      </c>
      <c r="G16" s="74" t="s">
        <v>69</v>
      </c>
      <c r="H16" s="79">
        <v>47</v>
      </c>
      <c r="I16" s="79">
        <v>15</v>
      </c>
      <c r="J16" s="79">
        <v>0</v>
      </c>
      <c r="K16" s="79">
        <f t="shared" si="0"/>
        <v>62</v>
      </c>
      <c r="L16" s="80">
        <f t="shared" si="1"/>
        <v>230</v>
      </c>
      <c r="N16" s="74" t="s">
        <v>69</v>
      </c>
      <c r="O16" s="79">
        <v>2324</v>
      </c>
      <c r="P16" s="79">
        <v>230</v>
      </c>
      <c r="Q16" s="79"/>
      <c r="R16" s="79"/>
      <c r="S16" s="79">
        <v>86</v>
      </c>
      <c r="T16" s="79">
        <v>75</v>
      </c>
      <c r="U16" s="79">
        <v>4</v>
      </c>
      <c r="V16" s="79">
        <v>20</v>
      </c>
      <c r="W16" s="79">
        <f t="shared" si="2"/>
        <v>2739</v>
      </c>
      <c r="X16" s="74" t="s">
        <v>69</v>
      </c>
      <c r="Y16" s="79">
        <v>597</v>
      </c>
      <c r="Z16" s="79"/>
      <c r="AA16" s="79"/>
      <c r="AB16" s="79">
        <v>314</v>
      </c>
      <c r="AC16" s="79">
        <v>66</v>
      </c>
      <c r="AD16" s="79">
        <f t="shared" si="3"/>
        <v>977</v>
      </c>
      <c r="AE16" s="80">
        <f t="shared" si="4"/>
        <v>3716</v>
      </c>
      <c r="AF16" s="32"/>
    </row>
    <row r="17" spans="1:32">
      <c r="A17" s="78" t="s">
        <v>70</v>
      </c>
      <c r="B17" s="79">
        <v>45</v>
      </c>
      <c r="C17" s="79">
        <v>11</v>
      </c>
      <c r="D17" s="79">
        <v>10</v>
      </c>
      <c r="E17" s="79">
        <v>0</v>
      </c>
      <c r="F17" s="79">
        <f t="shared" si="5"/>
        <v>66</v>
      </c>
      <c r="G17" s="74" t="s">
        <v>70</v>
      </c>
      <c r="H17" s="79">
        <v>25</v>
      </c>
      <c r="I17" s="79">
        <v>16</v>
      </c>
      <c r="J17" s="79">
        <v>10</v>
      </c>
      <c r="K17" s="79">
        <f t="shared" si="0"/>
        <v>51</v>
      </c>
      <c r="L17" s="80">
        <f t="shared" si="1"/>
        <v>117</v>
      </c>
      <c r="N17" s="74" t="s">
        <v>70</v>
      </c>
      <c r="O17" s="79">
        <v>4520</v>
      </c>
      <c r="P17" s="79">
        <v>2321</v>
      </c>
      <c r="Q17" s="79"/>
      <c r="R17" s="79"/>
      <c r="S17" s="79">
        <v>513</v>
      </c>
      <c r="T17" s="79">
        <v>1</v>
      </c>
      <c r="U17" s="79">
        <v>8</v>
      </c>
      <c r="V17" s="79">
        <v>60</v>
      </c>
      <c r="W17" s="79">
        <f t="shared" si="2"/>
        <v>7423</v>
      </c>
      <c r="X17" s="74" t="s">
        <v>70</v>
      </c>
      <c r="Y17" s="79">
        <v>869</v>
      </c>
      <c r="Z17" s="79"/>
      <c r="AA17" s="79"/>
      <c r="AB17" s="79">
        <v>1455</v>
      </c>
      <c r="AC17" s="79">
        <v>175</v>
      </c>
      <c r="AD17" s="79">
        <f t="shared" si="3"/>
        <v>2499</v>
      </c>
      <c r="AE17" s="80">
        <f t="shared" si="4"/>
        <v>9922</v>
      </c>
      <c r="AF17" s="32"/>
    </row>
    <row r="18" spans="1:32">
      <c r="A18" s="78" t="s">
        <v>276</v>
      </c>
      <c r="B18" s="79">
        <v>54</v>
      </c>
      <c r="C18" s="79">
        <v>21</v>
      </c>
      <c r="D18" s="79">
        <v>8</v>
      </c>
      <c r="E18" s="79">
        <v>5</v>
      </c>
      <c r="F18" s="79">
        <f t="shared" si="5"/>
        <v>88</v>
      </c>
      <c r="G18" s="74" t="s">
        <v>276</v>
      </c>
      <c r="H18" s="79">
        <v>142</v>
      </c>
      <c r="I18" s="79">
        <v>20</v>
      </c>
      <c r="J18" s="79">
        <v>8</v>
      </c>
      <c r="K18" s="79">
        <f t="shared" si="0"/>
        <v>170</v>
      </c>
      <c r="L18" s="80">
        <f t="shared" si="1"/>
        <v>258</v>
      </c>
      <c r="N18" s="74" t="s">
        <v>276</v>
      </c>
      <c r="O18" s="79">
        <v>1383</v>
      </c>
      <c r="P18" s="79">
        <v>707</v>
      </c>
      <c r="Q18" s="79"/>
      <c r="R18" s="79"/>
      <c r="S18" s="79">
        <v>403</v>
      </c>
      <c r="T18" s="79">
        <v>100</v>
      </c>
      <c r="U18" s="79">
        <v>2</v>
      </c>
      <c r="V18" s="79">
        <v>30</v>
      </c>
      <c r="W18" s="79">
        <f t="shared" si="2"/>
        <v>2625</v>
      </c>
      <c r="X18" s="74" t="s">
        <v>276</v>
      </c>
      <c r="Y18" s="79">
        <v>1624</v>
      </c>
      <c r="Z18" s="79"/>
      <c r="AA18" s="79"/>
      <c r="AB18" s="79">
        <v>658</v>
      </c>
      <c r="AC18" s="79">
        <v>98</v>
      </c>
      <c r="AD18" s="79">
        <f t="shared" si="3"/>
        <v>2380</v>
      </c>
      <c r="AE18" s="80">
        <f t="shared" si="4"/>
        <v>5005</v>
      </c>
      <c r="AF18" s="32"/>
    </row>
    <row r="19" spans="1:32">
      <c r="A19" s="88" t="s">
        <v>206</v>
      </c>
      <c r="B19" s="89">
        <v>0</v>
      </c>
      <c r="C19" s="89">
        <v>0</v>
      </c>
      <c r="D19" s="89">
        <v>0</v>
      </c>
      <c r="E19" s="89">
        <v>0</v>
      </c>
      <c r="F19" s="89">
        <f t="shared" si="5"/>
        <v>0</v>
      </c>
      <c r="G19" s="90" t="s">
        <v>206</v>
      </c>
      <c r="H19" s="89">
        <v>1</v>
      </c>
      <c r="I19" s="89">
        <v>0</v>
      </c>
      <c r="J19" s="89">
        <v>0</v>
      </c>
      <c r="K19" s="89">
        <f t="shared" si="0"/>
        <v>1</v>
      </c>
      <c r="L19" s="91">
        <f t="shared" si="1"/>
        <v>1</v>
      </c>
      <c r="N19" s="74" t="s">
        <v>71</v>
      </c>
      <c r="O19" s="79">
        <v>191</v>
      </c>
      <c r="P19" s="79">
        <v>52</v>
      </c>
      <c r="Q19" s="79"/>
      <c r="R19" s="79"/>
      <c r="S19" s="79">
        <v>66</v>
      </c>
      <c r="T19" s="79">
        <v>24</v>
      </c>
      <c r="U19" s="79">
        <v>1</v>
      </c>
      <c r="V19" s="79">
        <v>1</v>
      </c>
      <c r="W19" s="79">
        <f t="shared" si="2"/>
        <v>335</v>
      </c>
      <c r="X19" s="74" t="s">
        <v>71</v>
      </c>
      <c r="Y19" s="79">
        <v>30</v>
      </c>
      <c r="Z19" s="79"/>
      <c r="AA19" s="79"/>
      <c r="AB19" s="79">
        <v>25</v>
      </c>
      <c r="AC19" s="79">
        <v>58</v>
      </c>
      <c r="AD19" s="79">
        <f t="shared" si="3"/>
        <v>113</v>
      </c>
      <c r="AE19" s="80">
        <f t="shared" si="4"/>
        <v>448</v>
      </c>
      <c r="AF19" s="32"/>
    </row>
    <row r="20" spans="1:32">
      <c r="A20" s="88" t="s">
        <v>71</v>
      </c>
      <c r="B20" s="89">
        <v>9</v>
      </c>
      <c r="C20" s="89">
        <v>21</v>
      </c>
      <c r="D20" s="89">
        <v>0</v>
      </c>
      <c r="E20" s="89">
        <v>1</v>
      </c>
      <c r="F20" s="89">
        <f t="shared" si="5"/>
        <v>31</v>
      </c>
      <c r="G20" s="90" t="s">
        <v>71</v>
      </c>
      <c r="H20" s="89">
        <v>8</v>
      </c>
      <c r="I20" s="89">
        <v>0</v>
      </c>
      <c r="J20" s="89">
        <v>0</v>
      </c>
      <c r="K20" s="89">
        <f t="shared" si="0"/>
        <v>8</v>
      </c>
      <c r="L20" s="91">
        <f t="shared" si="1"/>
        <v>39</v>
      </c>
      <c r="N20" s="74" t="s">
        <v>230</v>
      </c>
      <c r="O20" s="79">
        <v>0</v>
      </c>
      <c r="P20" s="79">
        <v>9</v>
      </c>
      <c r="Q20" s="79"/>
      <c r="R20" s="79"/>
      <c r="S20" s="79">
        <v>0</v>
      </c>
      <c r="T20" s="79">
        <v>2</v>
      </c>
      <c r="U20" s="79">
        <v>0</v>
      </c>
      <c r="V20" s="79">
        <v>0</v>
      </c>
      <c r="W20" s="79">
        <f t="shared" si="2"/>
        <v>11</v>
      </c>
      <c r="X20" s="74" t="s">
        <v>230</v>
      </c>
      <c r="Y20" s="79">
        <v>50</v>
      </c>
      <c r="Z20" s="79"/>
      <c r="AA20" s="79"/>
      <c r="AB20" s="79">
        <v>14</v>
      </c>
      <c r="AC20" s="79">
        <v>0</v>
      </c>
      <c r="AD20" s="79">
        <f t="shared" si="3"/>
        <v>64</v>
      </c>
      <c r="AE20" s="80">
        <f t="shared" si="4"/>
        <v>75</v>
      </c>
      <c r="AF20" s="32"/>
    </row>
    <row r="21" spans="1:32">
      <c r="A21" s="88" t="s">
        <v>230</v>
      </c>
      <c r="B21" s="89">
        <v>0</v>
      </c>
      <c r="C21" s="89">
        <v>0</v>
      </c>
      <c r="D21" s="89">
        <v>0</v>
      </c>
      <c r="E21" s="89">
        <v>0</v>
      </c>
      <c r="F21" s="89">
        <f t="shared" si="5"/>
        <v>0</v>
      </c>
      <c r="G21" s="90" t="s">
        <v>230</v>
      </c>
      <c r="H21" s="89">
        <v>7</v>
      </c>
      <c r="I21" s="89">
        <v>1</v>
      </c>
      <c r="J21" s="89">
        <v>0</v>
      </c>
      <c r="K21" s="89">
        <f t="shared" si="0"/>
        <v>8</v>
      </c>
      <c r="L21" s="91">
        <f t="shared" si="1"/>
        <v>8</v>
      </c>
      <c r="N21" s="74" t="s">
        <v>72</v>
      </c>
      <c r="O21" s="79">
        <v>484</v>
      </c>
      <c r="P21" s="79">
        <v>337</v>
      </c>
      <c r="Q21" s="79"/>
      <c r="R21" s="79"/>
      <c r="S21" s="79">
        <v>125</v>
      </c>
      <c r="T21" s="79">
        <v>46</v>
      </c>
      <c r="U21" s="79">
        <v>1</v>
      </c>
      <c r="V21" s="79">
        <v>22</v>
      </c>
      <c r="W21" s="79">
        <f t="shared" si="2"/>
        <v>1015</v>
      </c>
      <c r="X21" s="74" t="s">
        <v>72</v>
      </c>
      <c r="Y21" s="79">
        <v>422</v>
      </c>
      <c r="Z21" s="79"/>
      <c r="AA21" s="79"/>
      <c r="AB21" s="79">
        <v>333</v>
      </c>
      <c r="AC21" s="79">
        <v>4</v>
      </c>
      <c r="AD21" s="79">
        <f t="shared" si="3"/>
        <v>759</v>
      </c>
      <c r="AE21" s="80">
        <f t="shared" si="4"/>
        <v>1774</v>
      </c>
      <c r="AF21" s="32"/>
    </row>
    <row r="22" spans="1:32">
      <c r="A22" s="88" t="s">
        <v>348</v>
      </c>
      <c r="B22" s="89">
        <v>10</v>
      </c>
      <c r="C22" s="89">
        <v>4</v>
      </c>
      <c r="D22" s="89">
        <v>0</v>
      </c>
      <c r="E22" s="89">
        <v>1</v>
      </c>
      <c r="F22" s="89">
        <f t="shared" si="5"/>
        <v>15</v>
      </c>
      <c r="G22" s="90" t="s">
        <v>72</v>
      </c>
      <c r="H22" s="89">
        <v>109</v>
      </c>
      <c r="I22" s="89">
        <v>5</v>
      </c>
      <c r="J22" s="89">
        <v>0</v>
      </c>
      <c r="K22" s="89">
        <f t="shared" si="0"/>
        <v>114</v>
      </c>
      <c r="L22" s="91">
        <f t="shared" si="1"/>
        <v>129</v>
      </c>
      <c r="N22" s="74" t="s">
        <v>73</v>
      </c>
      <c r="O22" s="79">
        <v>165</v>
      </c>
      <c r="P22" s="79">
        <v>18</v>
      </c>
      <c r="Q22" s="79"/>
      <c r="R22" s="79"/>
      <c r="S22" s="82">
        <v>0</v>
      </c>
      <c r="T22" s="79">
        <v>28</v>
      </c>
      <c r="U22" s="79">
        <v>1</v>
      </c>
      <c r="V22" s="79">
        <v>2</v>
      </c>
      <c r="W22" s="79">
        <f t="shared" si="2"/>
        <v>214</v>
      </c>
      <c r="X22" s="74" t="s">
        <v>73</v>
      </c>
      <c r="Y22" s="79">
        <v>75</v>
      </c>
      <c r="Z22" s="79"/>
      <c r="AA22" s="79"/>
      <c r="AB22" s="79">
        <v>54</v>
      </c>
      <c r="AC22" s="79">
        <v>0</v>
      </c>
      <c r="AD22" s="79">
        <f t="shared" si="3"/>
        <v>129</v>
      </c>
      <c r="AE22" s="80">
        <f t="shared" si="4"/>
        <v>343</v>
      </c>
      <c r="AF22" s="32"/>
    </row>
    <row r="23" spans="1:32">
      <c r="A23" s="88" t="s">
        <v>73</v>
      </c>
      <c r="B23" s="89">
        <v>31</v>
      </c>
      <c r="C23" s="89">
        <v>0</v>
      </c>
      <c r="D23" s="89">
        <v>0</v>
      </c>
      <c r="E23" s="89">
        <v>2</v>
      </c>
      <c r="F23" s="89">
        <f t="shared" si="5"/>
        <v>33</v>
      </c>
      <c r="G23" s="90" t="s">
        <v>73</v>
      </c>
      <c r="H23" s="89">
        <v>8</v>
      </c>
      <c r="I23" s="89">
        <v>1</v>
      </c>
      <c r="J23" s="89">
        <v>0</v>
      </c>
      <c r="K23" s="89">
        <f t="shared" si="0"/>
        <v>9</v>
      </c>
      <c r="L23" s="91">
        <f t="shared" si="1"/>
        <v>42</v>
      </c>
      <c r="N23" s="74" t="s">
        <v>231</v>
      </c>
      <c r="O23" s="79">
        <v>406</v>
      </c>
      <c r="P23" s="79">
        <v>96</v>
      </c>
      <c r="Q23" s="79"/>
      <c r="R23" s="79"/>
      <c r="S23" s="79">
        <v>97</v>
      </c>
      <c r="T23" s="79">
        <v>66</v>
      </c>
      <c r="U23" s="79">
        <v>0</v>
      </c>
      <c r="V23" s="79">
        <v>3</v>
      </c>
      <c r="W23" s="79">
        <f t="shared" si="2"/>
        <v>668</v>
      </c>
      <c r="X23" s="74" t="s">
        <v>231</v>
      </c>
      <c r="Y23" s="79">
        <v>22</v>
      </c>
      <c r="Z23" s="79"/>
      <c r="AA23" s="79"/>
      <c r="AB23" s="79">
        <v>120</v>
      </c>
      <c r="AC23" s="79">
        <v>50</v>
      </c>
      <c r="AD23" s="79">
        <f t="shared" si="3"/>
        <v>192</v>
      </c>
      <c r="AE23" s="80">
        <f t="shared" si="4"/>
        <v>860</v>
      </c>
      <c r="AF23" s="32"/>
    </row>
    <row r="24" spans="1:32">
      <c r="A24" s="88" t="s">
        <v>62</v>
      </c>
      <c r="B24" s="89">
        <v>0</v>
      </c>
      <c r="C24" s="89">
        <v>0</v>
      </c>
      <c r="D24" s="89">
        <v>0</v>
      </c>
      <c r="E24" s="89">
        <v>0</v>
      </c>
      <c r="F24" s="89">
        <f t="shared" si="5"/>
        <v>0</v>
      </c>
      <c r="G24" s="90" t="s">
        <v>62</v>
      </c>
      <c r="H24" s="89">
        <v>0</v>
      </c>
      <c r="I24" s="89">
        <v>0</v>
      </c>
      <c r="J24" s="89">
        <v>0</v>
      </c>
      <c r="K24" s="89">
        <f t="shared" si="0"/>
        <v>0</v>
      </c>
      <c r="L24" s="91">
        <f t="shared" si="1"/>
        <v>0</v>
      </c>
      <c r="N24" s="74" t="s">
        <v>74</v>
      </c>
      <c r="O24" s="79">
        <v>878</v>
      </c>
      <c r="P24" s="79">
        <v>524</v>
      </c>
      <c r="Q24" s="79"/>
      <c r="R24" s="79"/>
      <c r="S24" s="79">
        <v>225</v>
      </c>
      <c r="T24" s="79">
        <v>1</v>
      </c>
      <c r="U24" s="79">
        <v>0</v>
      </c>
      <c r="V24" s="79">
        <v>5</v>
      </c>
      <c r="W24" s="79">
        <f t="shared" si="2"/>
        <v>1633</v>
      </c>
      <c r="X24" s="74" t="s">
        <v>74</v>
      </c>
      <c r="Y24" s="79">
        <v>475</v>
      </c>
      <c r="Z24" s="79"/>
      <c r="AA24" s="79"/>
      <c r="AB24" s="79">
        <v>681</v>
      </c>
      <c r="AC24" s="79">
        <v>106</v>
      </c>
      <c r="AD24" s="79">
        <f t="shared" si="3"/>
        <v>1262</v>
      </c>
      <c r="AE24" s="80">
        <f t="shared" si="4"/>
        <v>2895</v>
      </c>
      <c r="AF24" s="32"/>
    </row>
    <row r="25" spans="1:32">
      <c r="A25" s="88" t="s">
        <v>231</v>
      </c>
      <c r="B25" s="89">
        <v>17</v>
      </c>
      <c r="C25" s="89">
        <v>1</v>
      </c>
      <c r="D25" s="89">
        <v>0</v>
      </c>
      <c r="E25" s="89">
        <v>0</v>
      </c>
      <c r="F25" s="89">
        <f t="shared" si="5"/>
        <v>18</v>
      </c>
      <c r="G25" s="90" t="s">
        <v>231</v>
      </c>
      <c r="H25" s="89">
        <v>3</v>
      </c>
      <c r="I25" s="89">
        <v>0</v>
      </c>
      <c r="J25" s="89">
        <v>0</v>
      </c>
      <c r="K25" s="89">
        <f t="shared" si="0"/>
        <v>3</v>
      </c>
      <c r="L25" s="91">
        <f t="shared" si="1"/>
        <v>21</v>
      </c>
      <c r="N25" s="74" t="s">
        <v>75</v>
      </c>
      <c r="O25" s="79">
        <v>61</v>
      </c>
      <c r="P25" s="79">
        <v>2</v>
      </c>
      <c r="Q25" s="79"/>
      <c r="R25" s="79"/>
      <c r="S25" s="79">
        <v>0</v>
      </c>
      <c r="T25" s="79">
        <v>17</v>
      </c>
      <c r="U25" s="79">
        <v>0</v>
      </c>
      <c r="V25" s="79">
        <v>0</v>
      </c>
      <c r="W25" s="79">
        <f t="shared" si="2"/>
        <v>80</v>
      </c>
      <c r="X25" s="74" t="s">
        <v>75</v>
      </c>
      <c r="Y25" s="79">
        <v>12</v>
      </c>
      <c r="Z25" s="79"/>
      <c r="AA25" s="79"/>
      <c r="AB25" s="79">
        <v>34</v>
      </c>
      <c r="AC25" s="79">
        <v>2</v>
      </c>
      <c r="AD25" s="79">
        <f t="shared" si="3"/>
        <v>48</v>
      </c>
      <c r="AE25" s="80">
        <f t="shared" si="4"/>
        <v>128</v>
      </c>
      <c r="AF25" s="32"/>
    </row>
    <row r="26" spans="1:32">
      <c r="A26" s="88" t="s">
        <v>74</v>
      </c>
      <c r="B26" s="89">
        <v>27</v>
      </c>
      <c r="C26" s="89">
        <v>10</v>
      </c>
      <c r="D26" s="89">
        <v>0</v>
      </c>
      <c r="E26" s="89">
        <v>0</v>
      </c>
      <c r="F26" s="89">
        <f t="shared" si="5"/>
        <v>37</v>
      </c>
      <c r="G26" s="90" t="s">
        <v>74</v>
      </c>
      <c r="H26" s="89">
        <v>11</v>
      </c>
      <c r="I26" s="89">
        <v>7</v>
      </c>
      <c r="J26" s="89">
        <v>0</v>
      </c>
      <c r="K26" s="89">
        <f t="shared" si="0"/>
        <v>18</v>
      </c>
      <c r="L26" s="91">
        <f t="shared" si="1"/>
        <v>55</v>
      </c>
      <c r="N26" s="74" t="s">
        <v>76</v>
      </c>
      <c r="O26" s="79">
        <v>1871</v>
      </c>
      <c r="P26" s="79">
        <v>260</v>
      </c>
      <c r="Q26" s="79"/>
      <c r="R26" s="79"/>
      <c r="S26" s="79">
        <v>112</v>
      </c>
      <c r="T26" s="79">
        <v>106</v>
      </c>
      <c r="U26" s="79">
        <v>5</v>
      </c>
      <c r="V26" s="79">
        <v>59</v>
      </c>
      <c r="W26" s="79">
        <f t="shared" si="2"/>
        <v>2413</v>
      </c>
      <c r="X26" s="74" t="s">
        <v>76</v>
      </c>
      <c r="Y26" s="79">
        <v>328</v>
      </c>
      <c r="Z26" s="79"/>
      <c r="AA26" s="79"/>
      <c r="AB26" s="79">
        <v>504</v>
      </c>
      <c r="AC26" s="79">
        <v>17</v>
      </c>
      <c r="AD26" s="79">
        <f t="shared" si="3"/>
        <v>849</v>
      </c>
      <c r="AE26" s="80">
        <f t="shared" si="4"/>
        <v>3262</v>
      </c>
      <c r="AF26" s="32"/>
    </row>
    <row r="27" spans="1:32">
      <c r="A27" s="88" t="s">
        <v>211</v>
      </c>
      <c r="B27" s="89">
        <v>0</v>
      </c>
      <c r="C27" s="89">
        <v>0</v>
      </c>
      <c r="D27" s="89">
        <v>0</v>
      </c>
      <c r="E27" s="89">
        <v>0</v>
      </c>
      <c r="F27" s="89">
        <f t="shared" si="5"/>
        <v>0</v>
      </c>
      <c r="G27" s="90" t="s">
        <v>211</v>
      </c>
      <c r="H27" s="89">
        <v>0</v>
      </c>
      <c r="I27" s="89">
        <v>0</v>
      </c>
      <c r="J27" s="89">
        <v>0</v>
      </c>
      <c r="K27" s="89">
        <f t="shared" si="0"/>
        <v>0</v>
      </c>
      <c r="L27" s="91">
        <f t="shared" si="1"/>
        <v>0</v>
      </c>
      <c r="N27" s="74" t="s">
        <v>77</v>
      </c>
      <c r="O27" s="79">
        <v>215</v>
      </c>
      <c r="P27" s="79">
        <v>97</v>
      </c>
      <c r="Q27" s="79"/>
      <c r="R27" s="79"/>
      <c r="S27" s="79">
        <v>38</v>
      </c>
      <c r="T27" s="79">
        <v>4</v>
      </c>
      <c r="U27" s="79">
        <v>0</v>
      </c>
      <c r="V27" s="79">
        <v>0</v>
      </c>
      <c r="W27" s="79">
        <f t="shared" si="2"/>
        <v>354</v>
      </c>
      <c r="X27" s="74" t="s">
        <v>77</v>
      </c>
      <c r="Y27" s="79">
        <v>112</v>
      </c>
      <c r="Z27" s="79"/>
      <c r="AA27" s="79"/>
      <c r="AB27" s="79">
        <v>121</v>
      </c>
      <c r="AC27" s="79">
        <v>11</v>
      </c>
      <c r="AD27" s="79">
        <f t="shared" si="3"/>
        <v>244</v>
      </c>
      <c r="AE27" s="80">
        <f t="shared" si="4"/>
        <v>598</v>
      </c>
      <c r="AF27" s="32"/>
    </row>
    <row r="28" spans="1:32">
      <c r="A28" s="88" t="s">
        <v>75</v>
      </c>
      <c r="B28" s="89">
        <v>2</v>
      </c>
      <c r="C28" s="89">
        <v>0</v>
      </c>
      <c r="D28" s="89">
        <v>0</v>
      </c>
      <c r="E28" s="89">
        <v>0</v>
      </c>
      <c r="F28" s="89">
        <f t="shared" si="5"/>
        <v>2</v>
      </c>
      <c r="G28" s="90" t="s">
        <v>75</v>
      </c>
      <c r="H28" s="89">
        <v>0</v>
      </c>
      <c r="I28" s="89">
        <v>1</v>
      </c>
      <c r="J28" s="89">
        <v>0</v>
      </c>
      <c r="K28" s="89">
        <f t="shared" si="0"/>
        <v>1</v>
      </c>
      <c r="L28" s="91">
        <f t="shared" si="1"/>
        <v>3</v>
      </c>
      <c r="N28" s="74" t="s">
        <v>336</v>
      </c>
      <c r="O28" s="79">
        <v>662</v>
      </c>
      <c r="P28" s="79">
        <v>706</v>
      </c>
      <c r="Q28" s="79"/>
      <c r="R28" s="79"/>
      <c r="S28" s="79">
        <v>68</v>
      </c>
      <c r="T28" s="79">
        <v>20</v>
      </c>
      <c r="U28" s="79">
        <v>3</v>
      </c>
      <c r="V28" s="79">
        <v>36</v>
      </c>
      <c r="W28" s="79">
        <f t="shared" si="2"/>
        <v>1495</v>
      </c>
      <c r="X28" s="74" t="s">
        <v>336</v>
      </c>
      <c r="Y28" s="79">
        <v>448</v>
      </c>
      <c r="Z28" s="79"/>
      <c r="AA28" s="79"/>
      <c r="AB28" s="79">
        <v>585</v>
      </c>
      <c r="AC28" s="79">
        <v>3</v>
      </c>
      <c r="AD28" s="79">
        <f t="shared" si="3"/>
        <v>1036</v>
      </c>
      <c r="AE28" s="80">
        <f t="shared" si="4"/>
        <v>2531</v>
      </c>
      <c r="AF28" s="32"/>
    </row>
    <row r="29" spans="1:32">
      <c r="A29" s="88" t="s">
        <v>76</v>
      </c>
      <c r="B29" s="89">
        <v>20</v>
      </c>
      <c r="C29" s="89">
        <v>11</v>
      </c>
      <c r="D29" s="89">
        <v>0</v>
      </c>
      <c r="E29" s="89">
        <v>2</v>
      </c>
      <c r="F29" s="89">
        <f t="shared" si="5"/>
        <v>33</v>
      </c>
      <c r="G29" s="90" t="s">
        <v>76</v>
      </c>
      <c r="H29" s="89">
        <v>8</v>
      </c>
      <c r="I29" s="89">
        <v>9</v>
      </c>
      <c r="J29" s="89">
        <v>0</v>
      </c>
      <c r="K29" s="89">
        <f t="shared" si="0"/>
        <v>17</v>
      </c>
      <c r="L29" s="91">
        <f t="shared" si="1"/>
        <v>50</v>
      </c>
      <c r="N29" s="74" t="s">
        <v>79</v>
      </c>
      <c r="O29" s="79">
        <v>1439</v>
      </c>
      <c r="P29" s="79">
        <v>175</v>
      </c>
      <c r="Q29" s="79"/>
      <c r="R29" s="79"/>
      <c r="S29" s="79">
        <v>126</v>
      </c>
      <c r="T29" s="79">
        <v>76</v>
      </c>
      <c r="U29" s="79">
        <v>1</v>
      </c>
      <c r="V29" s="79">
        <v>11</v>
      </c>
      <c r="W29" s="79">
        <f t="shared" si="2"/>
        <v>1828</v>
      </c>
      <c r="X29" s="74" t="s">
        <v>79</v>
      </c>
      <c r="Y29" s="79">
        <v>296</v>
      </c>
      <c r="Z29" s="79"/>
      <c r="AA29" s="79"/>
      <c r="AB29" s="79">
        <v>502</v>
      </c>
      <c r="AC29" s="79">
        <v>63</v>
      </c>
      <c r="AD29" s="79">
        <f t="shared" si="3"/>
        <v>861</v>
      </c>
      <c r="AE29" s="80">
        <f t="shared" si="4"/>
        <v>2689</v>
      </c>
      <c r="AF29" s="32"/>
    </row>
    <row r="30" spans="1:32">
      <c r="A30" s="88" t="s">
        <v>77</v>
      </c>
      <c r="B30" s="89">
        <v>7</v>
      </c>
      <c r="C30" s="89">
        <v>2</v>
      </c>
      <c r="D30" s="89">
        <v>3</v>
      </c>
      <c r="E30" s="89">
        <v>0</v>
      </c>
      <c r="F30" s="89">
        <f t="shared" si="5"/>
        <v>12</v>
      </c>
      <c r="G30" s="90" t="s">
        <v>77</v>
      </c>
      <c r="H30" s="89">
        <v>3</v>
      </c>
      <c r="I30" s="89">
        <v>2</v>
      </c>
      <c r="J30" s="89">
        <v>2</v>
      </c>
      <c r="K30" s="89">
        <f t="shared" si="0"/>
        <v>7</v>
      </c>
      <c r="L30" s="91">
        <f t="shared" si="1"/>
        <v>19</v>
      </c>
      <c r="N30" s="74" t="s">
        <v>238</v>
      </c>
      <c r="O30" s="79">
        <v>37</v>
      </c>
      <c r="P30" s="79">
        <v>0</v>
      </c>
      <c r="Q30" s="79"/>
      <c r="R30" s="79"/>
      <c r="S30" s="79">
        <v>0</v>
      </c>
      <c r="T30" s="79">
        <v>0</v>
      </c>
      <c r="U30" s="79">
        <v>0</v>
      </c>
      <c r="V30" s="79">
        <v>0</v>
      </c>
      <c r="W30" s="79">
        <f t="shared" si="2"/>
        <v>37</v>
      </c>
      <c r="X30" s="74" t="s">
        <v>238</v>
      </c>
      <c r="Y30" s="79">
        <v>0</v>
      </c>
      <c r="Z30" s="79"/>
      <c r="AA30" s="79"/>
      <c r="AB30" s="79">
        <v>2</v>
      </c>
      <c r="AC30" s="79">
        <v>0</v>
      </c>
      <c r="AD30" s="79">
        <f t="shared" si="3"/>
        <v>2</v>
      </c>
      <c r="AE30" s="80">
        <f t="shared" si="4"/>
        <v>39</v>
      </c>
      <c r="AF30" s="32"/>
    </row>
    <row r="31" spans="1:32">
      <c r="A31" s="88" t="s">
        <v>78</v>
      </c>
      <c r="B31" s="89">
        <v>0</v>
      </c>
      <c r="C31" s="89">
        <v>0</v>
      </c>
      <c r="D31" s="89">
        <v>0</v>
      </c>
      <c r="E31" s="89">
        <v>0</v>
      </c>
      <c r="F31" s="89">
        <f t="shared" si="5"/>
        <v>0</v>
      </c>
      <c r="G31" s="90" t="s">
        <v>78</v>
      </c>
      <c r="H31" s="89">
        <v>0</v>
      </c>
      <c r="I31" s="89">
        <v>0</v>
      </c>
      <c r="J31" s="89">
        <v>0</v>
      </c>
      <c r="K31" s="89">
        <f t="shared" si="0"/>
        <v>0</v>
      </c>
      <c r="L31" s="91">
        <f t="shared" si="1"/>
        <v>0</v>
      </c>
      <c r="N31" s="74" t="s">
        <v>207</v>
      </c>
      <c r="O31" s="79">
        <v>2</v>
      </c>
      <c r="P31" s="79">
        <v>0</v>
      </c>
      <c r="Q31" s="79"/>
      <c r="R31" s="79"/>
      <c r="S31" s="79">
        <v>0</v>
      </c>
      <c r="T31" s="79">
        <v>0</v>
      </c>
      <c r="U31" s="79">
        <v>0</v>
      </c>
      <c r="V31" s="79">
        <v>0</v>
      </c>
      <c r="W31" s="79">
        <f t="shared" si="2"/>
        <v>2</v>
      </c>
      <c r="X31" s="74" t="s">
        <v>207</v>
      </c>
      <c r="Y31" s="79">
        <v>2</v>
      </c>
      <c r="Z31" s="79"/>
      <c r="AA31" s="79"/>
      <c r="AB31" s="79">
        <v>1</v>
      </c>
      <c r="AC31" s="79">
        <v>0</v>
      </c>
      <c r="AD31" s="79">
        <f t="shared" si="3"/>
        <v>3</v>
      </c>
      <c r="AE31" s="80">
        <f t="shared" si="4"/>
        <v>5</v>
      </c>
      <c r="AF31" s="32"/>
    </row>
    <row r="32" spans="1:32">
      <c r="A32" s="88" t="s">
        <v>336</v>
      </c>
      <c r="B32" s="89">
        <v>24</v>
      </c>
      <c r="C32" s="89">
        <v>26</v>
      </c>
      <c r="D32" s="89">
        <v>0</v>
      </c>
      <c r="E32" s="89">
        <v>0</v>
      </c>
      <c r="F32" s="89">
        <f t="shared" si="5"/>
        <v>50</v>
      </c>
      <c r="G32" s="90" t="s">
        <v>336</v>
      </c>
      <c r="H32" s="89">
        <v>64</v>
      </c>
      <c r="I32" s="89">
        <v>15</v>
      </c>
      <c r="J32" s="89">
        <v>0</v>
      </c>
      <c r="K32" s="89">
        <f t="shared" si="0"/>
        <v>79</v>
      </c>
      <c r="L32" s="91">
        <f t="shared" si="1"/>
        <v>129</v>
      </c>
      <c r="N32" s="118" t="s">
        <v>208</v>
      </c>
      <c r="O32" s="106">
        <v>2</v>
      </c>
      <c r="P32" s="106">
        <v>0</v>
      </c>
      <c r="Q32" s="106"/>
      <c r="R32" s="106"/>
      <c r="S32" s="106">
        <v>0</v>
      </c>
      <c r="T32" s="106">
        <v>0</v>
      </c>
      <c r="U32" s="106">
        <v>0</v>
      </c>
      <c r="V32" s="106">
        <v>0</v>
      </c>
      <c r="W32" s="106">
        <f t="shared" si="2"/>
        <v>2</v>
      </c>
      <c r="X32" s="118" t="s">
        <v>208</v>
      </c>
      <c r="Y32" s="106">
        <v>1</v>
      </c>
      <c r="Z32" s="106"/>
      <c r="AA32" s="106"/>
      <c r="AB32" s="106">
        <v>0</v>
      </c>
      <c r="AC32" s="106">
        <v>0</v>
      </c>
      <c r="AD32" s="106">
        <f t="shared" si="3"/>
        <v>1</v>
      </c>
      <c r="AE32" s="141">
        <f t="shared" si="4"/>
        <v>3</v>
      </c>
      <c r="AF32" s="32"/>
    </row>
    <row r="33" spans="1:32">
      <c r="A33" s="88" t="s">
        <v>79</v>
      </c>
      <c r="B33" s="89">
        <v>26</v>
      </c>
      <c r="C33" s="89">
        <v>9</v>
      </c>
      <c r="D33" s="89">
        <v>0</v>
      </c>
      <c r="E33" s="89">
        <v>2</v>
      </c>
      <c r="F33" s="89">
        <f t="shared" si="5"/>
        <v>37</v>
      </c>
      <c r="G33" s="90" t="s">
        <v>79</v>
      </c>
      <c r="H33" s="89">
        <v>24</v>
      </c>
      <c r="I33" s="89">
        <v>8</v>
      </c>
      <c r="J33" s="89">
        <v>0</v>
      </c>
      <c r="K33" s="89">
        <f t="shared" si="0"/>
        <v>32</v>
      </c>
      <c r="L33" s="91">
        <f t="shared" si="1"/>
        <v>69</v>
      </c>
      <c r="N33" s="74" t="s">
        <v>305</v>
      </c>
      <c r="O33" s="82" t="s">
        <v>301</v>
      </c>
      <c r="P33" s="82" t="s">
        <v>301</v>
      </c>
      <c r="Q33" s="82"/>
      <c r="R33" s="82"/>
      <c r="S33" s="82" t="s">
        <v>301</v>
      </c>
      <c r="T33" s="82" t="s">
        <v>301</v>
      </c>
      <c r="U33" s="82" t="s">
        <v>301</v>
      </c>
      <c r="V33" s="82" t="s">
        <v>301</v>
      </c>
      <c r="W33" s="82">
        <f t="shared" ref="W33:W39" si="6">SUM(O33:V33)</f>
        <v>0</v>
      </c>
      <c r="X33" s="74" t="s">
        <v>305</v>
      </c>
      <c r="Y33" s="107" t="s">
        <v>300</v>
      </c>
      <c r="Z33" s="79"/>
      <c r="AA33" s="79"/>
      <c r="AB33" s="82" t="s">
        <v>301</v>
      </c>
      <c r="AC33" s="82" t="s">
        <v>301</v>
      </c>
      <c r="AD33" s="82" t="s">
        <v>300</v>
      </c>
      <c r="AE33" s="80">
        <f t="shared" ref="AE33:AE39" si="7">W33+AD33</f>
        <v>2</v>
      </c>
      <c r="AF33" s="32"/>
    </row>
    <row r="34" spans="1:32">
      <c r="A34" s="88" t="s">
        <v>238</v>
      </c>
      <c r="B34" s="89">
        <v>11</v>
      </c>
      <c r="C34" s="89">
        <v>0</v>
      </c>
      <c r="D34" s="89">
        <v>0</v>
      </c>
      <c r="E34" s="89">
        <v>0</v>
      </c>
      <c r="F34" s="89">
        <f t="shared" si="5"/>
        <v>11</v>
      </c>
      <c r="G34" s="90" t="s">
        <v>238</v>
      </c>
      <c r="H34" s="89">
        <v>0</v>
      </c>
      <c r="I34" s="89">
        <v>0</v>
      </c>
      <c r="J34" s="89">
        <v>0</v>
      </c>
      <c r="K34" s="89">
        <f t="shared" si="0"/>
        <v>0</v>
      </c>
      <c r="L34" s="91">
        <f t="shared" si="1"/>
        <v>11</v>
      </c>
      <c r="N34" s="131" t="s">
        <v>80</v>
      </c>
      <c r="O34" s="108">
        <v>921</v>
      </c>
      <c r="P34" s="111">
        <v>121</v>
      </c>
      <c r="Q34" s="109"/>
      <c r="R34" s="109"/>
      <c r="S34" s="111">
        <v>21</v>
      </c>
      <c r="T34" s="114">
        <v>34</v>
      </c>
      <c r="U34" s="114">
        <v>3</v>
      </c>
      <c r="V34" s="114">
        <v>15</v>
      </c>
      <c r="W34" s="108">
        <f t="shared" si="6"/>
        <v>1115</v>
      </c>
      <c r="X34" s="119" t="s">
        <v>80</v>
      </c>
      <c r="Y34" s="114">
        <v>207</v>
      </c>
      <c r="Z34" s="109"/>
      <c r="AA34" s="109"/>
      <c r="AB34" s="111">
        <v>225</v>
      </c>
      <c r="AC34" s="114">
        <v>53</v>
      </c>
      <c r="AD34" s="114">
        <f t="shared" ref="AD34:AD39" si="8">SUM(Y34:AC34)</f>
        <v>485</v>
      </c>
      <c r="AE34" s="110">
        <f t="shared" si="7"/>
        <v>1600</v>
      </c>
      <c r="AF34" s="32"/>
    </row>
    <row r="35" spans="1:32">
      <c r="A35" s="88" t="s">
        <v>207</v>
      </c>
      <c r="B35" s="89">
        <v>0</v>
      </c>
      <c r="C35" s="89">
        <v>0</v>
      </c>
      <c r="D35" s="89">
        <v>0</v>
      </c>
      <c r="E35" s="89">
        <v>0</v>
      </c>
      <c r="F35" s="89">
        <f t="shared" si="5"/>
        <v>0</v>
      </c>
      <c r="G35" s="90" t="s">
        <v>207</v>
      </c>
      <c r="H35" s="89">
        <v>0</v>
      </c>
      <c r="I35" s="89">
        <v>0</v>
      </c>
      <c r="J35" s="89">
        <v>0</v>
      </c>
      <c r="K35" s="89">
        <f t="shared" si="0"/>
        <v>0</v>
      </c>
      <c r="L35" s="91">
        <f t="shared" si="1"/>
        <v>0</v>
      </c>
      <c r="N35" s="132" t="s">
        <v>62</v>
      </c>
      <c r="O35" s="115">
        <v>0</v>
      </c>
      <c r="P35" s="115">
        <v>33</v>
      </c>
      <c r="Q35" s="102"/>
      <c r="R35" s="102"/>
      <c r="S35" s="112">
        <v>0</v>
      </c>
      <c r="T35" s="115">
        <v>0</v>
      </c>
      <c r="U35" s="115">
        <v>0</v>
      </c>
      <c r="V35" s="115">
        <v>0</v>
      </c>
      <c r="W35" s="102">
        <f t="shared" si="6"/>
        <v>33</v>
      </c>
      <c r="X35" s="120" t="s">
        <v>62</v>
      </c>
      <c r="Y35" s="102">
        <v>0</v>
      </c>
      <c r="Z35" s="102"/>
      <c r="AA35" s="102"/>
      <c r="AB35" s="102">
        <v>36</v>
      </c>
      <c r="AC35" s="102">
        <v>2</v>
      </c>
      <c r="AD35" s="102">
        <f t="shared" si="8"/>
        <v>38</v>
      </c>
      <c r="AE35" s="103">
        <f t="shared" si="7"/>
        <v>71</v>
      </c>
      <c r="AF35" s="32"/>
    </row>
    <row r="36" spans="1:32">
      <c r="A36" s="88" t="s">
        <v>208</v>
      </c>
      <c r="B36" s="89">
        <v>0</v>
      </c>
      <c r="C36" s="89">
        <v>0</v>
      </c>
      <c r="D36" s="89">
        <v>0</v>
      </c>
      <c r="E36" s="89">
        <v>0</v>
      </c>
      <c r="F36" s="89">
        <f t="shared" si="5"/>
        <v>0</v>
      </c>
      <c r="G36" s="90" t="s">
        <v>208</v>
      </c>
      <c r="H36" s="89">
        <v>0</v>
      </c>
      <c r="I36" s="89">
        <v>0</v>
      </c>
      <c r="J36" s="89">
        <v>0</v>
      </c>
      <c r="K36" s="89">
        <f t="shared" si="0"/>
        <v>0</v>
      </c>
      <c r="L36" s="91">
        <f t="shared" si="1"/>
        <v>0</v>
      </c>
      <c r="N36" s="131" t="s">
        <v>206</v>
      </c>
      <c r="O36" s="116">
        <v>2</v>
      </c>
      <c r="P36" s="113">
        <v>0</v>
      </c>
      <c r="Q36" s="100">
        <v>0</v>
      </c>
      <c r="R36" s="100">
        <v>0</v>
      </c>
      <c r="S36" s="113">
        <v>0</v>
      </c>
      <c r="T36" s="113">
        <v>0</v>
      </c>
      <c r="U36" s="113">
        <v>0</v>
      </c>
      <c r="V36" s="113">
        <v>0</v>
      </c>
      <c r="W36" s="100">
        <f t="shared" si="6"/>
        <v>2</v>
      </c>
      <c r="X36" s="121" t="s">
        <v>206</v>
      </c>
      <c r="Y36" s="113">
        <v>1</v>
      </c>
      <c r="Z36" s="100"/>
      <c r="AA36" s="100"/>
      <c r="AB36" s="113">
        <v>0</v>
      </c>
      <c r="AC36" s="113">
        <v>0</v>
      </c>
      <c r="AD36" s="113">
        <f t="shared" si="8"/>
        <v>1</v>
      </c>
      <c r="AE36" s="101">
        <f t="shared" si="7"/>
        <v>3</v>
      </c>
      <c r="AF36" s="32"/>
    </row>
    <row r="37" spans="1:32">
      <c r="A37" s="88" t="s">
        <v>305</v>
      </c>
      <c r="B37" s="89">
        <v>0</v>
      </c>
      <c r="C37" s="89">
        <v>0</v>
      </c>
      <c r="D37" s="89">
        <v>0</v>
      </c>
      <c r="E37" s="89">
        <v>0</v>
      </c>
      <c r="F37" s="89">
        <f t="shared" si="5"/>
        <v>0</v>
      </c>
      <c r="G37" s="90" t="s">
        <v>305</v>
      </c>
      <c r="H37" s="89">
        <v>0</v>
      </c>
      <c r="I37" s="89">
        <v>0</v>
      </c>
      <c r="J37" s="89">
        <v>0</v>
      </c>
      <c r="K37" s="89">
        <f t="shared" si="0"/>
        <v>0</v>
      </c>
      <c r="L37" s="91">
        <f t="shared" si="1"/>
        <v>0</v>
      </c>
      <c r="N37" s="132" t="s">
        <v>211</v>
      </c>
      <c r="O37" s="115">
        <v>31</v>
      </c>
      <c r="P37" s="115">
        <v>6</v>
      </c>
      <c r="Q37" s="102"/>
      <c r="R37" s="102"/>
      <c r="S37" s="112">
        <v>2</v>
      </c>
      <c r="T37" s="115">
        <v>4</v>
      </c>
      <c r="U37" s="115">
        <v>0</v>
      </c>
      <c r="V37" s="115">
        <v>0</v>
      </c>
      <c r="W37" s="105">
        <f t="shared" si="6"/>
        <v>43</v>
      </c>
      <c r="X37" s="120" t="s">
        <v>211</v>
      </c>
      <c r="Y37" s="102">
        <v>14</v>
      </c>
      <c r="Z37" s="102"/>
      <c r="AA37" s="102"/>
      <c r="AB37" s="112">
        <v>17</v>
      </c>
      <c r="AC37" s="115">
        <v>3</v>
      </c>
      <c r="AD37" s="115">
        <f t="shared" si="8"/>
        <v>34</v>
      </c>
      <c r="AE37" s="142">
        <f t="shared" si="7"/>
        <v>77</v>
      </c>
      <c r="AF37" s="32"/>
    </row>
    <row r="38" spans="1:32">
      <c r="A38" s="78" t="s">
        <v>80</v>
      </c>
      <c r="B38" s="79">
        <v>31</v>
      </c>
      <c r="C38" s="79">
        <v>6</v>
      </c>
      <c r="D38" s="79">
        <v>0</v>
      </c>
      <c r="E38" s="79">
        <v>2</v>
      </c>
      <c r="F38" s="79">
        <f t="shared" si="5"/>
        <v>39</v>
      </c>
      <c r="G38" s="74" t="s">
        <v>80</v>
      </c>
      <c r="H38" s="79">
        <v>18</v>
      </c>
      <c r="I38" s="79">
        <v>11</v>
      </c>
      <c r="J38" s="79">
        <v>0</v>
      </c>
      <c r="K38" s="79">
        <f t="shared" si="0"/>
        <v>29</v>
      </c>
      <c r="L38" s="80">
        <f t="shared" si="1"/>
        <v>68</v>
      </c>
      <c r="N38" s="121" t="s">
        <v>78</v>
      </c>
      <c r="O38" s="116">
        <v>2</v>
      </c>
      <c r="P38" s="113">
        <v>0</v>
      </c>
      <c r="Q38" s="100">
        <v>0</v>
      </c>
      <c r="R38" s="100">
        <v>0</v>
      </c>
      <c r="S38" s="113">
        <v>0</v>
      </c>
      <c r="T38" s="113">
        <v>0</v>
      </c>
      <c r="U38" s="113">
        <v>0</v>
      </c>
      <c r="V38" s="113">
        <v>0</v>
      </c>
      <c r="W38" s="100">
        <f t="shared" si="6"/>
        <v>2</v>
      </c>
      <c r="X38" s="121" t="s">
        <v>78</v>
      </c>
      <c r="Y38" s="113">
        <v>0</v>
      </c>
      <c r="Z38" s="100"/>
      <c r="AA38" s="100"/>
      <c r="AB38" s="113">
        <v>0</v>
      </c>
      <c r="AC38" s="113">
        <v>0</v>
      </c>
      <c r="AD38" s="100">
        <f t="shared" si="8"/>
        <v>0</v>
      </c>
      <c r="AE38" s="101">
        <f t="shared" si="7"/>
        <v>2</v>
      </c>
      <c r="AF38" s="32"/>
    </row>
    <row r="39" spans="1:32">
      <c r="A39" s="202" t="s">
        <v>351</v>
      </c>
      <c r="B39" s="201">
        <v>1</v>
      </c>
      <c r="C39" s="201">
        <v>0</v>
      </c>
      <c r="D39" s="201">
        <v>0</v>
      </c>
      <c r="E39" s="201">
        <v>0</v>
      </c>
      <c r="F39" s="201">
        <f t="shared" si="5"/>
        <v>1</v>
      </c>
      <c r="G39" s="90" t="s">
        <v>351</v>
      </c>
      <c r="H39" s="201">
        <v>4</v>
      </c>
      <c r="I39" s="201">
        <v>0</v>
      </c>
      <c r="J39" s="201">
        <v>0</v>
      </c>
      <c r="K39" s="201">
        <f t="shared" si="0"/>
        <v>4</v>
      </c>
      <c r="L39" s="91">
        <f t="shared" si="1"/>
        <v>5</v>
      </c>
      <c r="N39" s="132" t="s">
        <v>351</v>
      </c>
      <c r="O39" s="105">
        <v>1</v>
      </c>
      <c r="P39" s="112">
        <v>0</v>
      </c>
      <c r="S39" s="112">
        <v>0</v>
      </c>
      <c r="T39" s="115">
        <v>0</v>
      </c>
      <c r="U39" s="115">
        <v>0</v>
      </c>
      <c r="V39" s="115">
        <v>0</v>
      </c>
      <c r="W39" s="105">
        <f t="shared" si="6"/>
        <v>1</v>
      </c>
      <c r="X39" s="120" t="s">
        <v>351</v>
      </c>
      <c r="Y39" s="102">
        <v>4</v>
      </c>
      <c r="AB39" s="102">
        <v>0</v>
      </c>
      <c r="AC39" s="102">
        <v>0</v>
      </c>
      <c r="AD39" s="102">
        <f t="shared" si="8"/>
        <v>4</v>
      </c>
      <c r="AE39" s="103">
        <f t="shared" si="7"/>
        <v>5</v>
      </c>
      <c r="AF39" s="32"/>
    </row>
    <row r="40" spans="1:32">
      <c r="A40" s="126" t="s">
        <v>0</v>
      </c>
      <c r="B40" s="127">
        <f>SUM(B10:B39)</f>
        <v>551</v>
      </c>
      <c r="C40" s="127">
        <f>SUM(C10:C39)</f>
        <v>197</v>
      </c>
      <c r="D40" s="127">
        <f>SUM(D10:D39)</f>
        <v>21</v>
      </c>
      <c r="E40" s="127">
        <f>SUM(E10:E39)</f>
        <v>23</v>
      </c>
      <c r="F40" s="128">
        <f>SUM(F10:F39)</f>
        <v>792</v>
      </c>
      <c r="G40" s="129" t="s">
        <v>0</v>
      </c>
      <c r="H40" s="127">
        <f>SUM(H10:H39)</f>
        <v>538</v>
      </c>
      <c r="I40" s="127">
        <f>SUM(I10:I39)</f>
        <v>159</v>
      </c>
      <c r="J40" s="127">
        <f>SUM(J10:J39)</f>
        <v>20</v>
      </c>
      <c r="K40" s="127">
        <f>SUM(K10:K39)</f>
        <v>717</v>
      </c>
      <c r="L40" s="130">
        <f>SUM(L10:L39)</f>
        <v>1509</v>
      </c>
      <c r="N40" s="125" t="s">
        <v>0</v>
      </c>
      <c r="O40" s="122">
        <f>SUM(O10:O39)</f>
        <v>18067</v>
      </c>
      <c r="P40" s="122">
        <f>SUM(P10:P39)</f>
        <v>7954</v>
      </c>
      <c r="Q40" s="104"/>
      <c r="R40" s="104"/>
      <c r="S40" s="122">
        <f>SUM(S10:S39)</f>
        <v>2295</v>
      </c>
      <c r="T40" s="122">
        <f>SUM(T10:T39)</f>
        <v>792</v>
      </c>
      <c r="U40" s="122">
        <f>SUM(U10:U39)</f>
        <v>35</v>
      </c>
      <c r="V40" s="123">
        <f>SUM(V10:V39)</f>
        <v>300</v>
      </c>
      <c r="W40" s="124">
        <f>SUM(W10:W39)</f>
        <v>29443</v>
      </c>
      <c r="X40" s="125" t="s">
        <v>0</v>
      </c>
      <c r="Y40" s="123">
        <f>SUM(Y10:Y39)</f>
        <v>7190</v>
      </c>
      <c r="Z40" s="104"/>
      <c r="AA40" s="104"/>
      <c r="AB40" s="122">
        <f>SUM(AB10:AB39)</f>
        <v>8472</v>
      </c>
      <c r="AC40" s="123">
        <f>SUM(AC10:AC39)</f>
        <v>913</v>
      </c>
      <c r="AD40" s="123">
        <f>SUM(AD10:AD39)</f>
        <v>16575</v>
      </c>
      <c r="AE40" s="143">
        <f>SUM(AD40+W40)</f>
        <v>46018</v>
      </c>
    </row>
    <row r="41" spans="1:32">
      <c r="A41" s="73" t="s">
        <v>347</v>
      </c>
      <c r="B41" s="73"/>
      <c r="C41" s="73"/>
      <c r="D41" s="73"/>
      <c r="E41" s="73"/>
      <c r="F41" s="73"/>
      <c r="G41" s="73"/>
      <c r="N41" s="73" t="s">
        <v>347</v>
      </c>
      <c r="O41" s="73"/>
      <c r="P41" s="73"/>
      <c r="Q41" s="73"/>
      <c r="R41" s="73"/>
      <c r="S41" s="73"/>
      <c r="T41" s="73"/>
      <c r="U41" s="73"/>
      <c r="V41" s="73"/>
      <c r="W41" s="73"/>
    </row>
    <row r="42" spans="1:32">
      <c r="A42" s="73" t="s">
        <v>14</v>
      </c>
      <c r="B42" s="73"/>
      <c r="C42" s="73"/>
      <c r="D42" s="73"/>
      <c r="E42" s="73"/>
      <c r="F42" s="73"/>
      <c r="G42" s="73"/>
      <c r="N42" s="73" t="s">
        <v>14</v>
      </c>
      <c r="O42" s="73"/>
      <c r="P42" s="73"/>
      <c r="Q42" s="73"/>
      <c r="R42" s="73"/>
      <c r="S42" s="73"/>
      <c r="T42" s="73"/>
      <c r="U42" s="73"/>
      <c r="V42" s="73"/>
      <c r="W42" s="73"/>
    </row>
    <row r="43" spans="1:32">
      <c r="A43" s="73" t="s">
        <v>81</v>
      </c>
      <c r="B43" s="73"/>
      <c r="C43" s="73"/>
      <c r="D43" s="73"/>
      <c r="E43" s="73"/>
      <c r="F43" s="73"/>
      <c r="G43" s="73"/>
      <c r="N43" s="73" t="s">
        <v>81</v>
      </c>
      <c r="O43" s="73"/>
      <c r="P43" s="73"/>
      <c r="Q43" s="73"/>
      <c r="R43" s="73"/>
      <c r="S43" s="73"/>
      <c r="T43" s="73"/>
      <c r="U43" s="73"/>
      <c r="V43" s="73"/>
      <c r="W43" s="73"/>
    </row>
    <row r="44" spans="1:32">
      <c r="A44" s="73" t="s">
        <v>82</v>
      </c>
      <c r="B44" s="73"/>
      <c r="C44" s="73"/>
      <c r="D44" s="73"/>
      <c r="E44" s="73"/>
      <c r="F44" s="73"/>
      <c r="G44" s="73"/>
      <c r="N44" s="73" t="s">
        <v>82</v>
      </c>
      <c r="O44" s="73"/>
      <c r="P44" s="73"/>
      <c r="Q44" s="73"/>
      <c r="R44" s="73"/>
      <c r="S44" s="73"/>
      <c r="T44" s="73"/>
      <c r="U44" s="73"/>
      <c r="V44" s="73"/>
      <c r="W44" s="73"/>
    </row>
    <row r="45" spans="1:32">
      <c r="A45" s="73" t="s">
        <v>314</v>
      </c>
      <c r="B45" s="73"/>
      <c r="C45" s="73"/>
      <c r="D45" s="73"/>
      <c r="E45" s="73"/>
      <c r="F45" s="73"/>
      <c r="G45" s="73"/>
      <c r="N45" s="73" t="s">
        <v>314</v>
      </c>
      <c r="O45" s="73"/>
      <c r="P45" s="73"/>
      <c r="Q45" s="73"/>
      <c r="R45" s="73"/>
      <c r="S45" s="73"/>
      <c r="T45" s="73"/>
      <c r="U45" s="73"/>
      <c r="V45" s="73"/>
      <c r="W45" s="73"/>
    </row>
    <row r="46" spans="1:32">
      <c r="A46" s="73"/>
      <c r="B46" s="73"/>
      <c r="C46" s="73"/>
      <c r="D46" s="73"/>
      <c r="E46" s="73"/>
      <c r="F46" s="73"/>
      <c r="G46" s="73"/>
      <c r="N46" s="73"/>
      <c r="O46" s="73"/>
      <c r="P46" s="73"/>
      <c r="Q46" s="73"/>
      <c r="R46" s="73"/>
      <c r="S46" s="73"/>
      <c r="T46" s="73"/>
      <c r="U46" s="73"/>
      <c r="V46" s="73"/>
      <c r="W46" s="73"/>
    </row>
  </sheetData>
  <mergeCells count="34">
    <mergeCell ref="AC5:AC7"/>
    <mergeCell ref="AD5:AD7"/>
    <mergeCell ref="AE5:AE7"/>
    <mergeCell ref="A3:F4"/>
    <mergeCell ref="G3:L4"/>
    <mergeCell ref="A5:A7"/>
    <mergeCell ref="B5:B7"/>
    <mergeCell ref="D5:D7"/>
    <mergeCell ref="C5:C7"/>
    <mergeCell ref="J5:J7"/>
    <mergeCell ref="K5:K7"/>
    <mergeCell ref="L5:L7"/>
    <mergeCell ref="E5:E7"/>
    <mergeCell ref="F5:F7"/>
    <mergeCell ref="G5:G7"/>
    <mergeCell ref="H5:H7"/>
    <mergeCell ref="N1:AE1"/>
    <mergeCell ref="N2:AE2"/>
    <mergeCell ref="X3:AE4"/>
    <mergeCell ref="N3:W4"/>
    <mergeCell ref="A1:L1"/>
    <mergeCell ref="A2:L2"/>
    <mergeCell ref="I5:I7"/>
    <mergeCell ref="AB5:AB7"/>
    <mergeCell ref="N5:N7"/>
    <mergeCell ref="O5:O7"/>
    <mergeCell ref="Y5:Y7"/>
    <mergeCell ref="W5:W7"/>
    <mergeCell ref="V5:V7"/>
    <mergeCell ref="U5:U7"/>
    <mergeCell ref="T5:T7"/>
    <mergeCell ref="S5:S8"/>
    <mergeCell ref="P5:P7"/>
    <mergeCell ref="X5:X7"/>
  </mergeCells>
  <pageMargins left="0.7" right="0.7" top="0.75" bottom="0.75" header="0.3" footer="0.3"/>
  <pageSetup scale="21" orientation="portrait"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72"/>
  <sheetViews>
    <sheetView topLeftCell="O11" zoomScale="60" zoomScaleNormal="60" workbookViewId="0">
      <selection activeCell="N3" sqref="N3:U62"/>
    </sheetView>
  </sheetViews>
  <sheetFormatPr defaultRowHeight="15"/>
  <cols>
    <col min="1" max="1" width="24.28515625" customWidth="1"/>
    <col min="2" max="2" width="16.5703125" bestFit="1" customWidth="1"/>
    <col min="3" max="3" width="18" style="42" bestFit="1" customWidth="1"/>
    <col min="4" max="4" width="17.42578125" customWidth="1"/>
    <col min="5" max="5" width="13.28515625" customWidth="1"/>
    <col min="6" max="6" width="14.7109375" bestFit="1" customWidth="1"/>
    <col min="7" max="7" width="24" customWidth="1"/>
    <col min="8" max="8" width="14.42578125" customWidth="1"/>
    <col min="9" max="9" width="16.140625" style="42" customWidth="1"/>
    <col min="10" max="10" width="16.28515625" customWidth="1"/>
    <col min="11" max="12" width="12.7109375" customWidth="1"/>
    <col min="14" max="14" width="23.28515625" customWidth="1"/>
    <col min="15" max="15" width="13.7109375" style="296" customWidth="1"/>
    <col min="16" max="16" width="16.42578125" style="44" customWidth="1"/>
    <col min="17" max="17" width="16.5703125" style="48" customWidth="1"/>
    <col min="18" max="18" width="15" style="44" customWidth="1"/>
    <col min="19" max="19" width="15" customWidth="1"/>
    <col min="20" max="21" width="12.5703125" customWidth="1"/>
    <col min="22" max="22" width="27.7109375" customWidth="1"/>
    <col min="23" max="23" width="12.5703125" hidden="1" customWidth="1"/>
    <col min="24" max="24" width="13" style="44" customWidth="1"/>
    <col min="25" max="25" width="18" style="44" customWidth="1"/>
    <col min="26" max="26" width="3.140625" hidden="1" customWidth="1"/>
    <col min="27" max="27" width="15.28515625" style="44" customWidth="1"/>
    <col min="28" max="28" width="12.5703125" hidden="1" customWidth="1"/>
    <col min="29" max="29" width="12.5703125" style="44" customWidth="1"/>
    <col min="30" max="30" width="12.7109375" hidden="1" customWidth="1"/>
    <col min="31" max="31" width="12.5703125" customWidth="1"/>
    <col min="33" max="33" width="17.85546875" bestFit="1" customWidth="1"/>
    <col min="37" max="37" width="17.85546875" bestFit="1" customWidth="1"/>
    <col min="42" max="42" width="17.85546875" bestFit="1" customWidth="1"/>
    <col min="46" max="46" width="10.7109375" bestFit="1" customWidth="1"/>
  </cols>
  <sheetData>
    <row r="1" spans="1:48" ht="30">
      <c r="A1" s="409" t="s">
        <v>342</v>
      </c>
      <c r="B1" s="410"/>
      <c r="C1" s="410"/>
      <c r="D1" s="410"/>
      <c r="E1" s="410"/>
      <c r="F1" s="410"/>
      <c r="G1" s="410"/>
      <c r="H1" s="410"/>
      <c r="I1" s="410"/>
      <c r="J1" s="410"/>
      <c r="K1" s="410"/>
      <c r="L1" s="411"/>
      <c r="N1" s="412" t="s">
        <v>342</v>
      </c>
      <c r="O1" s="413"/>
      <c r="P1" s="413"/>
      <c r="Q1" s="413"/>
      <c r="R1" s="413"/>
      <c r="S1" s="413"/>
      <c r="T1" s="413"/>
      <c r="U1" s="413"/>
      <c r="V1" s="413"/>
      <c r="W1" s="413"/>
      <c r="X1" s="413"/>
      <c r="Y1" s="413"/>
      <c r="Z1" s="413"/>
      <c r="AA1" s="413"/>
      <c r="AB1" s="413"/>
      <c r="AC1" s="413"/>
      <c r="AD1" s="413"/>
      <c r="AE1" s="414"/>
      <c r="AN1" s="40"/>
      <c r="AO1" s="40"/>
      <c r="AP1" s="40"/>
      <c r="AQ1" s="40"/>
      <c r="AR1" s="40"/>
      <c r="AS1" s="40"/>
      <c r="AT1" s="40"/>
      <c r="AU1" s="40"/>
      <c r="AV1" s="40"/>
    </row>
    <row r="2" spans="1:48" ht="30" customHeight="1">
      <c r="A2" s="438" t="s">
        <v>15</v>
      </c>
      <c r="B2" s="372"/>
      <c r="C2" s="372"/>
      <c r="D2" s="372"/>
      <c r="E2" s="372"/>
      <c r="F2" s="372"/>
      <c r="G2" s="372"/>
      <c r="H2" s="372"/>
      <c r="I2" s="372"/>
      <c r="J2" s="372"/>
      <c r="K2" s="372"/>
      <c r="L2" s="373"/>
      <c r="N2" s="339" t="s">
        <v>15</v>
      </c>
      <c r="O2" s="340"/>
      <c r="P2" s="340"/>
      <c r="Q2" s="340"/>
      <c r="R2" s="340"/>
      <c r="S2" s="340"/>
      <c r="T2" s="340"/>
      <c r="U2" s="340"/>
      <c r="V2" s="340"/>
      <c r="W2" s="340"/>
      <c r="X2" s="340"/>
      <c r="Y2" s="340"/>
      <c r="Z2" s="340"/>
      <c r="AA2" s="340"/>
      <c r="AB2" s="340"/>
      <c r="AC2" s="340"/>
      <c r="AD2" s="340"/>
      <c r="AE2" s="341"/>
    </row>
    <row r="3" spans="1:48" ht="37.5" customHeight="1">
      <c r="A3" s="345" t="s">
        <v>353</v>
      </c>
      <c r="B3" s="346"/>
      <c r="C3" s="346"/>
      <c r="D3" s="346"/>
      <c r="E3" s="346"/>
      <c r="F3" s="346"/>
      <c r="G3" s="440" t="s">
        <v>352</v>
      </c>
      <c r="H3" s="441"/>
      <c r="I3" s="441"/>
      <c r="J3" s="441"/>
      <c r="K3" s="441"/>
      <c r="L3" s="442"/>
      <c r="N3" s="387" t="s">
        <v>354</v>
      </c>
      <c r="O3" s="417"/>
      <c r="P3" s="417"/>
      <c r="Q3" s="417"/>
      <c r="R3" s="417"/>
      <c r="S3" s="417"/>
      <c r="T3" s="417"/>
      <c r="U3" s="418"/>
      <c r="V3" s="417" t="s">
        <v>355</v>
      </c>
      <c r="W3" s="417"/>
      <c r="X3" s="417"/>
      <c r="Y3" s="417"/>
      <c r="Z3" s="417"/>
      <c r="AA3" s="417"/>
      <c r="AB3" s="417"/>
      <c r="AC3" s="417"/>
      <c r="AD3" s="417"/>
      <c r="AE3" s="418"/>
    </row>
    <row r="4" spans="1:48" ht="22.5" customHeight="1">
      <c r="A4" s="443" t="s">
        <v>240</v>
      </c>
      <c r="B4" s="432" t="s">
        <v>5</v>
      </c>
      <c r="C4" s="432" t="s">
        <v>316</v>
      </c>
      <c r="D4" s="432" t="s">
        <v>241</v>
      </c>
      <c r="E4" s="432" t="s">
        <v>242</v>
      </c>
      <c r="F4" s="435" t="s">
        <v>264</v>
      </c>
      <c r="G4" s="443" t="s">
        <v>240</v>
      </c>
      <c r="H4" s="432" t="s">
        <v>5</v>
      </c>
      <c r="I4" s="432" t="s">
        <v>316</v>
      </c>
      <c r="J4" s="432" t="s">
        <v>241</v>
      </c>
      <c r="K4" s="426" t="s">
        <v>244</v>
      </c>
      <c r="L4" s="429" t="s">
        <v>247</v>
      </c>
      <c r="M4" s="439"/>
      <c r="N4" s="422" t="s">
        <v>240</v>
      </c>
      <c r="O4" s="423" t="s">
        <v>5</v>
      </c>
      <c r="P4" s="421" t="s">
        <v>318</v>
      </c>
      <c r="Q4" s="415" t="s">
        <v>280</v>
      </c>
      <c r="R4" s="415" t="s">
        <v>242</v>
      </c>
      <c r="S4" s="419" t="s">
        <v>284</v>
      </c>
      <c r="T4" s="419" t="s">
        <v>285</v>
      </c>
      <c r="U4" s="419" t="s">
        <v>243</v>
      </c>
      <c r="V4" s="419" t="s">
        <v>240</v>
      </c>
      <c r="W4" s="206"/>
      <c r="X4" s="415" t="s">
        <v>5</v>
      </c>
      <c r="Y4" s="415" t="s">
        <v>319</v>
      </c>
      <c r="Z4" s="206"/>
      <c r="AA4" s="415" t="s">
        <v>281</v>
      </c>
      <c r="AB4" s="206"/>
      <c r="AC4" s="415" t="s">
        <v>279</v>
      </c>
      <c r="AD4" s="206"/>
      <c r="AE4" s="415" t="s">
        <v>283</v>
      </c>
    </row>
    <row r="5" spans="1:48">
      <c r="A5" s="444"/>
      <c r="B5" s="358"/>
      <c r="C5" s="433"/>
      <c r="D5" s="358"/>
      <c r="E5" s="358"/>
      <c r="F5" s="436"/>
      <c r="G5" s="444"/>
      <c r="H5" s="358"/>
      <c r="I5" s="433"/>
      <c r="J5" s="358"/>
      <c r="K5" s="427"/>
      <c r="L5" s="430"/>
      <c r="M5" s="439"/>
      <c r="N5" s="386"/>
      <c r="O5" s="424"/>
      <c r="P5" s="399"/>
      <c r="Q5" s="389"/>
      <c r="R5" s="389"/>
      <c r="S5" s="327"/>
      <c r="T5" s="327"/>
      <c r="U5" s="327"/>
      <c r="V5" s="327"/>
      <c r="W5" s="78" t="s">
        <v>1</v>
      </c>
      <c r="X5" s="389"/>
      <c r="Y5" s="389"/>
      <c r="Z5" s="78" t="s">
        <v>281</v>
      </c>
      <c r="AA5" s="389"/>
      <c r="AB5" s="78" t="s">
        <v>0</v>
      </c>
      <c r="AC5" s="389"/>
      <c r="AD5" s="78" t="s">
        <v>282</v>
      </c>
      <c r="AE5" s="389"/>
    </row>
    <row r="6" spans="1:48" ht="15.75" thickBot="1">
      <c r="A6" s="445"/>
      <c r="B6" s="446"/>
      <c r="C6" s="434"/>
      <c r="D6" s="446"/>
      <c r="E6" s="446"/>
      <c r="F6" s="437"/>
      <c r="G6" s="445"/>
      <c r="H6" s="446"/>
      <c r="I6" s="434"/>
      <c r="J6" s="446"/>
      <c r="K6" s="428"/>
      <c r="L6" s="431"/>
      <c r="M6" s="439"/>
      <c r="N6" s="400"/>
      <c r="O6" s="425"/>
      <c r="P6" s="402"/>
      <c r="Q6" s="416"/>
      <c r="R6" s="416"/>
      <c r="S6" s="420"/>
      <c r="T6" s="420"/>
      <c r="U6" s="420"/>
      <c r="V6" s="420"/>
      <c r="W6" s="207"/>
      <c r="X6" s="416"/>
      <c r="Y6" s="416"/>
      <c r="Z6" s="207"/>
      <c r="AA6" s="416"/>
      <c r="AB6" s="207"/>
      <c r="AC6" s="416"/>
      <c r="AD6" s="207"/>
      <c r="AE6" s="416"/>
    </row>
    <row r="7" spans="1:48" hidden="1">
      <c r="A7" s="180" t="s">
        <v>249</v>
      </c>
      <c r="B7" s="32" t="s">
        <v>250</v>
      </c>
      <c r="C7" s="32" t="s">
        <v>270</v>
      </c>
      <c r="D7" s="32" t="s">
        <v>253</v>
      </c>
      <c r="E7" s="32" t="s">
        <v>254</v>
      </c>
      <c r="F7" s="32" t="s">
        <v>251</v>
      </c>
      <c r="G7" s="85" t="s">
        <v>256</v>
      </c>
      <c r="H7" s="32" t="s">
        <v>257</v>
      </c>
      <c r="I7" s="32" t="s">
        <v>268</v>
      </c>
      <c r="J7" s="32" t="s">
        <v>260</v>
      </c>
      <c r="K7" s="32" t="s">
        <v>261</v>
      </c>
      <c r="L7" s="24" t="s">
        <v>262</v>
      </c>
      <c r="N7" s="180" t="s">
        <v>249</v>
      </c>
      <c r="O7" s="292" t="s">
        <v>250</v>
      </c>
      <c r="P7" s="79" t="s">
        <v>252</v>
      </c>
      <c r="Q7" s="79" t="s">
        <v>256</v>
      </c>
      <c r="R7" s="79" t="s">
        <v>258</v>
      </c>
      <c r="S7" s="79" t="s">
        <v>259</v>
      </c>
      <c r="T7" s="79" t="s">
        <v>260</v>
      </c>
      <c r="U7" s="80" t="s">
        <v>261</v>
      </c>
      <c r="V7" s="79" t="s">
        <v>262</v>
      </c>
      <c r="W7" s="79" t="s">
        <v>286</v>
      </c>
      <c r="X7" s="79" t="s">
        <v>287</v>
      </c>
      <c r="Y7" s="79" t="s">
        <v>290</v>
      </c>
      <c r="Z7" s="79" t="s">
        <v>291</v>
      </c>
      <c r="AA7" s="79" t="s">
        <v>292</v>
      </c>
      <c r="AB7" s="79" t="s">
        <v>270</v>
      </c>
      <c r="AC7" s="79" t="s">
        <v>293</v>
      </c>
      <c r="AD7" s="79" t="s">
        <v>294</v>
      </c>
      <c r="AE7" s="80" t="s">
        <v>295</v>
      </c>
    </row>
    <row r="8" spans="1:48">
      <c r="A8" s="74" t="s">
        <v>83</v>
      </c>
      <c r="B8" s="82">
        <v>4</v>
      </c>
      <c r="C8" s="181">
        <v>2</v>
      </c>
      <c r="D8" s="181">
        <v>0</v>
      </c>
      <c r="E8" s="181">
        <v>1</v>
      </c>
      <c r="F8" s="181">
        <f t="shared" ref="F8:F39" si="0">SUM(B8:E8)</f>
        <v>7</v>
      </c>
      <c r="G8" s="74" t="s">
        <v>83</v>
      </c>
      <c r="H8" s="82">
        <v>3</v>
      </c>
      <c r="I8" s="82">
        <v>2</v>
      </c>
      <c r="J8" s="82">
        <v>0</v>
      </c>
      <c r="K8" s="82">
        <f t="shared" ref="K8:K39" si="1">SUM(H8:J8)</f>
        <v>5</v>
      </c>
      <c r="L8" s="83">
        <f t="shared" ref="L8:L39" si="2">SUM(F8+K8)</f>
        <v>12</v>
      </c>
      <c r="N8" s="203" t="s">
        <v>83</v>
      </c>
      <c r="O8" s="293">
        <v>306</v>
      </c>
      <c r="P8" s="89">
        <v>85</v>
      </c>
      <c r="Q8" s="89">
        <v>0</v>
      </c>
      <c r="R8" s="89">
        <v>17</v>
      </c>
      <c r="S8" s="89">
        <v>0</v>
      </c>
      <c r="T8" s="89">
        <v>0</v>
      </c>
      <c r="U8" s="91">
        <f t="shared" ref="U8:U39" si="3">SUM(O8+P8+Q8+R8+S8+T8)</f>
        <v>408</v>
      </c>
      <c r="V8" s="88" t="s">
        <v>83</v>
      </c>
      <c r="W8" s="89">
        <v>41</v>
      </c>
      <c r="X8" s="89">
        <v>48</v>
      </c>
      <c r="Y8" s="89">
        <v>76</v>
      </c>
      <c r="Z8" s="89">
        <v>0</v>
      </c>
      <c r="AA8" s="89">
        <v>0</v>
      </c>
      <c r="AB8" s="89">
        <v>113</v>
      </c>
      <c r="AC8" s="89">
        <f t="shared" ref="AC8:AC39" si="4">SUM(X8+Y8+AA8)</f>
        <v>124</v>
      </c>
      <c r="AD8" s="89">
        <v>506</v>
      </c>
      <c r="AE8" s="91">
        <f t="shared" ref="AE8:AE39" si="5">SUM(AC8+U8)</f>
        <v>532</v>
      </c>
    </row>
    <row r="9" spans="1:48">
      <c r="A9" s="74" t="s">
        <v>84</v>
      </c>
      <c r="B9" s="82">
        <v>1</v>
      </c>
      <c r="C9" s="181">
        <v>0</v>
      </c>
      <c r="D9" s="181">
        <v>0</v>
      </c>
      <c r="E9" s="181">
        <v>0</v>
      </c>
      <c r="F9" s="181">
        <f t="shared" si="0"/>
        <v>1</v>
      </c>
      <c r="G9" s="74" t="s">
        <v>84</v>
      </c>
      <c r="H9" s="82">
        <v>5</v>
      </c>
      <c r="I9" s="82">
        <v>0</v>
      </c>
      <c r="J9" s="82">
        <v>0</v>
      </c>
      <c r="K9" s="82">
        <f t="shared" si="1"/>
        <v>5</v>
      </c>
      <c r="L9" s="83">
        <f t="shared" si="2"/>
        <v>6</v>
      </c>
      <c r="N9" s="203" t="s">
        <v>84</v>
      </c>
      <c r="O9" s="293">
        <v>9</v>
      </c>
      <c r="P9" s="89">
        <v>0</v>
      </c>
      <c r="Q9" s="89">
        <v>0</v>
      </c>
      <c r="R9" s="89">
        <v>0</v>
      </c>
      <c r="S9" s="89">
        <v>0</v>
      </c>
      <c r="T9" s="89">
        <v>0</v>
      </c>
      <c r="U9" s="91">
        <f t="shared" si="3"/>
        <v>9</v>
      </c>
      <c r="V9" s="88" t="s">
        <v>84</v>
      </c>
      <c r="W9" s="89">
        <v>26</v>
      </c>
      <c r="X9" s="89">
        <v>36</v>
      </c>
      <c r="Y9" s="89">
        <v>0</v>
      </c>
      <c r="Z9" s="89">
        <v>0</v>
      </c>
      <c r="AA9" s="89">
        <v>0</v>
      </c>
      <c r="AB9" s="89">
        <v>26</v>
      </c>
      <c r="AC9" s="89">
        <f t="shared" si="4"/>
        <v>36</v>
      </c>
      <c r="AD9" s="89">
        <v>33</v>
      </c>
      <c r="AE9" s="91">
        <f t="shared" si="5"/>
        <v>45</v>
      </c>
    </row>
    <row r="10" spans="1:48">
      <c r="A10" s="74" t="s">
        <v>85</v>
      </c>
      <c r="B10" s="82">
        <v>0</v>
      </c>
      <c r="C10" s="181">
        <v>3</v>
      </c>
      <c r="D10" s="181">
        <v>0</v>
      </c>
      <c r="E10" s="181">
        <v>1</v>
      </c>
      <c r="F10" s="181">
        <f t="shared" si="0"/>
        <v>4</v>
      </c>
      <c r="G10" s="74" t="s">
        <v>85</v>
      </c>
      <c r="H10" s="82">
        <v>5</v>
      </c>
      <c r="I10" s="82">
        <v>4</v>
      </c>
      <c r="J10" s="82">
        <v>0</v>
      </c>
      <c r="K10" s="82">
        <f t="shared" si="1"/>
        <v>9</v>
      </c>
      <c r="L10" s="83">
        <f t="shared" si="2"/>
        <v>13</v>
      </c>
      <c r="N10" s="203" t="s">
        <v>85</v>
      </c>
      <c r="O10" s="293">
        <v>0</v>
      </c>
      <c r="P10" s="89">
        <v>76</v>
      </c>
      <c r="Q10" s="89">
        <v>0</v>
      </c>
      <c r="R10" s="89">
        <v>19</v>
      </c>
      <c r="S10" s="89">
        <v>7</v>
      </c>
      <c r="T10" s="89">
        <v>4</v>
      </c>
      <c r="U10" s="91">
        <f t="shared" si="3"/>
        <v>106</v>
      </c>
      <c r="V10" s="88" t="s">
        <v>85</v>
      </c>
      <c r="W10" s="89">
        <v>26</v>
      </c>
      <c r="X10" s="89">
        <v>37</v>
      </c>
      <c r="Y10" s="89">
        <v>71</v>
      </c>
      <c r="Z10" s="89">
        <v>0</v>
      </c>
      <c r="AA10" s="89">
        <v>0</v>
      </c>
      <c r="AB10" s="89">
        <v>89</v>
      </c>
      <c r="AC10" s="89">
        <f t="shared" si="4"/>
        <v>108</v>
      </c>
      <c r="AD10" s="89">
        <v>187</v>
      </c>
      <c r="AE10" s="91">
        <f t="shared" si="5"/>
        <v>214</v>
      </c>
    </row>
    <row r="11" spans="1:48">
      <c r="A11" s="74" t="s">
        <v>86</v>
      </c>
      <c r="B11" s="82">
        <v>20</v>
      </c>
      <c r="C11" s="181">
        <v>7</v>
      </c>
      <c r="D11" s="181">
        <v>0</v>
      </c>
      <c r="E11" s="181">
        <v>0</v>
      </c>
      <c r="F11" s="181">
        <f t="shared" si="0"/>
        <v>27</v>
      </c>
      <c r="G11" s="74" t="s">
        <v>86</v>
      </c>
      <c r="H11" s="82">
        <v>20</v>
      </c>
      <c r="I11" s="82">
        <v>21</v>
      </c>
      <c r="J11" s="82">
        <v>0</v>
      </c>
      <c r="K11" s="82">
        <f t="shared" si="1"/>
        <v>41</v>
      </c>
      <c r="L11" s="83">
        <f t="shared" si="2"/>
        <v>68</v>
      </c>
      <c r="N11" s="203" t="s">
        <v>86</v>
      </c>
      <c r="O11" s="293">
        <v>3218</v>
      </c>
      <c r="P11" s="89">
        <v>868</v>
      </c>
      <c r="Q11" s="89">
        <v>127</v>
      </c>
      <c r="R11" s="89">
        <v>1</v>
      </c>
      <c r="S11" s="89">
        <v>119</v>
      </c>
      <c r="T11" s="89">
        <v>1</v>
      </c>
      <c r="U11" s="91">
        <f t="shared" si="3"/>
        <v>4334</v>
      </c>
      <c r="V11" s="88" t="s">
        <v>86</v>
      </c>
      <c r="W11" s="89">
        <v>1727</v>
      </c>
      <c r="X11" s="89">
        <v>1761</v>
      </c>
      <c r="Y11" s="89">
        <v>920</v>
      </c>
      <c r="Z11" s="89">
        <v>88</v>
      </c>
      <c r="AA11" s="89">
        <v>88</v>
      </c>
      <c r="AB11" s="89">
        <v>2693</v>
      </c>
      <c r="AC11" s="89">
        <f t="shared" si="4"/>
        <v>2769</v>
      </c>
      <c r="AD11" s="89">
        <v>6973</v>
      </c>
      <c r="AE11" s="91">
        <f t="shared" si="5"/>
        <v>7103</v>
      </c>
    </row>
    <row r="12" spans="1:48">
      <c r="A12" s="74" t="s">
        <v>87</v>
      </c>
      <c r="B12" s="82">
        <v>8</v>
      </c>
      <c r="C12" s="181">
        <v>4</v>
      </c>
      <c r="D12" s="181">
        <v>0</v>
      </c>
      <c r="E12" s="181">
        <v>1</v>
      </c>
      <c r="F12" s="181">
        <f t="shared" si="0"/>
        <v>13</v>
      </c>
      <c r="G12" s="74" t="s">
        <v>87</v>
      </c>
      <c r="H12" s="82">
        <v>4</v>
      </c>
      <c r="I12" s="82">
        <v>2</v>
      </c>
      <c r="J12" s="82">
        <v>0</v>
      </c>
      <c r="K12" s="82">
        <f t="shared" si="1"/>
        <v>6</v>
      </c>
      <c r="L12" s="83">
        <f t="shared" si="2"/>
        <v>19</v>
      </c>
      <c r="N12" s="203" t="s">
        <v>87</v>
      </c>
      <c r="O12" s="293">
        <v>48</v>
      </c>
      <c r="P12" s="89">
        <v>82</v>
      </c>
      <c r="Q12" s="89">
        <v>0</v>
      </c>
      <c r="R12" s="89">
        <v>12</v>
      </c>
      <c r="S12" s="89">
        <v>0</v>
      </c>
      <c r="T12" s="89">
        <v>0</v>
      </c>
      <c r="U12" s="91">
        <f t="shared" si="3"/>
        <v>142</v>
      </c>
      <c r="V12" s="204" t="s">
        <v>87</v>
      </c>
      <c r="W12" s="89">
        <v>28</v>
      </c>
      <c r="X12" s="89">
        <v>39</v>
      </c>
      <c r="Y12" s="89">
        <v>51</v>
      </c>
      <c r="Z12" s="89">
        <v>0</v>
      </c>
      <c r="AA12" s="89">
        <v>0</v>
      </c>
      <c r="AB12" s="89">
        <v>82</v>
      </c>
      <c r="AC12" s="89">
        <f t="shared" si="4"/>
        <v>90</v>
      </c>
      <c r="AD12" s="89">
        <v>198</v>
      </c>
      <c r="AE12" s="91">
        <f t="shared" si="5"/>
        <v>232</v>
      </c>
    </row>
    <row r="13" spans="1:48">
      <c r="A13" s="74" t="s">
        <v>88</v>
      </c>
      <c r="B13" s="82">
        <v>3</v>
      </c>
      <c r="C13" s="181">
        <v>3</v>
      </c>
      <c r="D13" s="181">
        <v>0</v>
      </c>
      <c r="E13" s="181">
        <v>0</v>
      </c>
      <c r="F13" s="181">
        <f t="shared" si="0"/>
        <v>6</v>
      </c>
      <c r="G13" s="74" t="s">
        <v>88</v>
      </c>
      <c r="H13" s="82">
        <v>2</v>
      </c>
      <c r="I13" s="82">
        <v>2</v>
      </c>
      <c r="J13" s="82">
        <v>0</v>
      </c>
      <c r="K13" s="82">
        <f t="shared" si="1"/>
        <v>4</v>
      </c>
      <c r="L13" s="83">
        <f t="shared" si="2"/>
        <v>10</v>
      </c>
      <c r="N13" s="203" t="s">
        <v>88</v>
      </c>
      <c r="O13" s="293">
        <v>10</v>
      </c>
      <c r="P13" s="89">
        <v>102</v>
      </c>
      <c r="Q13" s="89">
        <v>0</v>
      </c>
      <c r="R13" s="89">
        <v>1</v>
      </c>
      <c r="S13" s="89">
        <v>9</v>
      </c>
      <c r="T13" s="89">
        <v>5</v>
      </c>
      <c r="U13" s="91">
        <f t="shared" si="3"/>
        <v>127</v>
      </c>
      <c r="V13" s="88" t="s">
        <v>88</v>
      </c>
      <c r="W13" s="89">
        <v>7</v>
      </c>
      <c r="X13" s="89">
        <v>11</v>
      </c>
      <c r="Y13" s="89">
        <v>51</v>
      </c>
      <c r="Z13" s="89">
        <v>0</v>
      </c>
      <c r="AA13" s="89">
        <v>0</v>
      </c>
      <c r="AB13" s="89">
        <v>54</v>
      </c>
      <c r="AC13" s="89">
        <f t="shared" si="4"/>
        <v>62</v>
      </c>
      <c r="AD13" s="89">
        <v>165</v>
      </c>
      <c r="AE13" s="91">
        <f t="shared" si="5"/>
        <v>189</v>
      </c>
    </row>
    <row r="14" spans="1:48">
      <c r="A14" s="74" t="s">
        <v>89</v>
      </c>
      <c r="B14" s="82">
        <v>21</v>
      </c>
      <c r="C14" s="181">
        <v>8</v>
      </c>
      <c r="D14" s="181">
        <v>0</v>
      </c>
      <c r="E14" s="181">
        <v>0</v>
      </c>
      <c r="F14" s="181">
        <f t="shared" si="0"/>
        <v>29</v>
      </c>
      <c r="G14" s="74" t="s">
        <v>89</v>
      </c>
      <c r="H14" s="82">
        <v>6</v>
      </c>
      <c r="I14" s="82">
        <v>4</v>
      </c>
      <c r="J14" s="82">
        <v>0</v>
      </c>
      <c r="K14" s="82">
        <f t="shared" si="1"/>
        <v>10</v>
      </c>
      <c r="L14" s="83">
        <f t="shared" si="2"/>
        <v>39</v>
      </c>
      <c r="N14" s="203" t="s">
        <v>89</v>
      </c>
      <c r="O14" s="293">
        <v>1990</v>
      </c>
      <c r="P14" s="89">
        <v>871</v>
      </c>
      <c r="Q14" s="89">
        <v>276</v>
      </c>
      <c r="R14" s="89">
        <v>0</v>
      </c>
      <c r="S14" s="89">
        <v>13</v>
      </c>
      <c r="T14" s="89">
        <v>7</v>
      </c>
      <c r="U14" s="91">
        <f t="shared" si="3"/>
        <v>3157</v>
      </c>
      <c r="V14" s="88" t="s">
        <v>89</v>
      </c>
      <c r="W14" s="89">
        <v>694</v>
      </c>
      <c r="X14" s="89">
        <v>705</v>
      </c>
      <c r="Y14" s="89">
        <v>472</v>
      </c>
      <c r="Z14" s="89">
        <v>93</v>
      </c>
      <c r="AA14" s="89">
        <v>93</v>
      </c>
      <c r="AB14" s="89">
        <v>1251</v>
      </c>
      <c r="AC14" s="89">
        <f t="shared" si="4"/>
        <v>1270</v>
      </c>
      <c r="AD14" s="89">
        <v>4342</v>
      </c>
      <c r="AE14" s="91">
        <f t="shared" si="5"/>
        <v>4427</v>
      </c>
    </row>
    <row r="15" spans="1:48">
      <c r="A15" s="74" t="s">
        <v>274</v>
      </c>
      <c r="B15" s="82">
        <v>4</v>
      </c>
      <c r="C15" s="181">
        <v>1</v>
      </c>
      <c r="D15" s="181">
        <v>0</v>
      </c>
      <c r="E15" s="181">
        <v>1</v>
      </c>
      <c r="F15" s="181">
        <f t="shared" si="0"/>
        <v>6</v>
      </c>
      <c r="G15" s="74" t="s">
        <v>274</v>
      </c>
      <c r="H15" s="82">
        <v>3</v>
      </c>
      <c r="I15" s="82">
        <v>3</v>
      </c>
      <c r="J15" s="82">
        <v>0</v>
      </c>
      <c r="K15" s="82">
        <f t="shared" si="1"/>
        <v>6</v>
      </c>
      <c r="L15" s="83">
        <f t="shared" si="2"/>
        <v>12</v>
      </c>
      <c r="N15" s="203" t="s">
        <v>90</v>
      </c>
      <c r="O15" s="293">
        <v>33</v>
      </c>
      <c r="P15" s="89">
        <v>162</v>
      </c>
      <c r="Q15" s="89">
        <v>0</v>
      </c>
      <c r="R15" s="89">
        <v>44</v>
      </c>
      <c r="S15" s="89">
        <v>0</v>
      </c>
      <c r="T15" s="89">
        <v>5</v>
      </c>
      <c r="U15" s="91">
        <f t="shared" si="3"/>
        <v>244</v>
      </c>
      <c r="V15" s="88" t="s">
        <v>90</v>
      </c>
      <c r="W15" s="89">
        <v>11</v>
      </c>
      <c r="X15" s="89">
        <v>16</v>
      </c>
      <c r="Y15" s="89">
        <v>89</v>
      </c>
      <c r="Z15" s="89">
        <v>0</v>
      </c>
      <c r="AA15" s="89">
        <v>0</v>
      </c>
      <c r="AB15" s="89">
        <v>94</v>
      </c>
      <c r="AC15" s="89">
        <f t="shared" si="4"/>
        <v>105</v>
      </c>
      <c r="AD15" s="89">
        <v>323</v>
      </c>
      <c r="AE15" s="91">
        <f t="shared" si="5"/>
        <v>349</v>
      </c>
    </row>
    <row r="16" spans="1:48">
      <c r="A16" s="74" t="s">
        <v>91</v>
      </c>
      <c r="B16" s="82">
        <v>8</v>
      </c>
      <c r="C16" s="181">
        <v>7</v>
      </c>
      <c r="D16" s="181">
        <v>0</v>
      </c>
      <c r="E16" s="181">
        <v>1</v>
      </c>
      <c r="F16" s="181">
        <f t="shared" si="0"/>
        <v>16</v>
      </c>
      <c r="G16" s="74" t="s">
        <v>91</v>
      </c>
      <c r="H16" s="82">
        <v>30</v>
      </c>
      <c r="I16" s="82">
        <v>5</v>
      </c>
      <c r="J16" s="82">
        <v>0</v>
      </c>
      <c r="K16" s="82">
        <f t="shared" si="1"/>
        <v>35</v>
      </c>
      <c r="L16" s="83">
        <f t="shared" si="2"/>
        <v>51</v>
      </c>
      <c r="N16" s="203" t="s">
        <v>91</v>
      </c>
      <c r="O16" s="293">
        <v>423</v>
      </c>
      <c r="P16" s="89">
        <v>428</v>
      </c>
      <c r="Q16" s="89">
        <v>58</v>
      </c>
      <c r="R16" s="89">
        <v>33</v>
      </c>
      <c r="S16" s="89">
        <v>0</v>
      </c>
      <c r="T16" s="89">
        <v>13</v>
      </c>
      <c r="U16" s="91">
        <f t="shared" si="3"/>
        <v>955</v>
      </c>
      <c r="V16" s="88" t="s">
        <v>91</v>
      </c>
      <c r="W16" s="89">
        <v>196</v>
      </c>
      <c r="X16" s="89">
        <v>249</v>
      </c>
      <c r="Y16" s="89">
        <v>387</v>
      </c>
      <c r="Z16" s="89">
        <v>63</v>
      </c>
      <c r="AA16" s="89">
        <v>63</v>
      </c>
      <c r="AB16" s="89">
        <v>636</v>
      </c>
      <c r="AC16" s="89">
        <f t="shared" si="4"/>
        <v>699</v>
      </c>
      <c r="AD16" s="89">
        <v>1561</v>
      </c>
      <c r="AE16" s="91">
        <f t="shared" si="5"/>
        <v>1654</v>
      </c>
    </row>
    <row r="17" spans="1:48">
      <c r="A17" s="74" t="s">
        <v>92</v>
      </c>
      <c r="B17" s="82">
        <v>4</v>
      </c>
      <c r="C17" s="181">
        <v>5</v>
      </c>
      <c r="D17" s="181">
        <v>0</v>
      </c>
      <c r="E17" s="181">
        <v>1</v>
      </c>
      <c r="F17" s="181">
        <f t="shared" si="0"/>
        <v>10</v>
      </c>
      <c r="G17" s="74" t="s">
        <v>92</v>
      </c>
      <c r="H17" s="82">
        <v>4</v>
      </c>
      <c r="I17" s="82">
        <v>8</v>
      </c>
      <c r="J17" s="82">
        <v>0</v>
      </c>
      <c r="K17" s="82">
        <f t="shared" si="1"/>
        <v>12</v>
      </c>
      <c r="L17" s="83">
        <f t="shared" si="2"/>
        <v>22</v>
      </c>
      <c r="N17" s="203" t="s">
        <v>92</v>
      </c>
      <c r="O17" s="293">
        <v>255</v>
      </c>
      <c r="P17" s="89">
        <v>227</v>
      </c>
      <c r="Q17" s="89">
        <v>0</v>
      </c>
      <c r="R17" s="89">
        <v>21</v>
      </c>
      <c r="S17" s="89">
        <v>0</v>
      </c>
      <c r="T17" s="89">
        <v>6</v>
      </c>
      <c r="U17" s="91">
        <f t="shared" si="3"/>
        <v>509</v>
      </c>
      <c r="V17" s="88" t="s">
        <v>92</v>
      </c>
      <c r="W17" s="89">
        <v>112</v>
      </c>
      <c r="X17" s="89">
        <v>122</v>
      </c>
      <c r="Y17" s="89">
        <v>236</v>
      </c>
      <c r="Z17" s="89">
        <v>0</v>
      </c>
      <c r="AA17" s="89">
        <v>0</v>
      </c>
      <c r="AB17" s="89">
        <v>335</v>
      </c>
      <c r="AC17" s="89">
        <f t="shared" si="4"/>
        <v>358</v>
      </c>
      <c r="AD17" s="89">
        <v>821</v>
      </c>
      <c r="AE17" s="91">
        <f t="shared" si="5"/>
        <v>867</v>
      </c>
    </row>
    <row r="18" spans="1:48">
      <c r="A18" s="74" t="s">
        <v>93</v>
      </c>
      <c r="B18" s="82">
        <v>5</v>
      </c>
      <c r="C18" s="181">
        <v>1</v>
      </c>
      <c r="D18" s="181">
        <v>0</v>
      </c>
      <c r="E18" s="181">
        <v>0</v>
      </c>
      <c r="F18" s="181">
        <f t="shared" si="0"/>
        <v>6</v>
      </c>
      <c r="G18" s="74" t="s">
        <v>93</v>
      </c>
      <c r="H18" s="82">
        <v>4</v>
      </c>
      <c r="I18" s="82">
        <v>4</v>
      </c>
      <c r="J18" s="82">
        <v>0</v>
      </c>
      <c r="K18" s="82">
        <f t="shared" si="1"/>
        <v>8</v>
      </c>
      <c r="L18" s="83">
        <f t="shared" si="2"/>
        <v>14</v>
      </c>
      <c r="N18" s="203" t="s">
        <v>93</v>
      </c>
      <c r="O18" s="293">
        <v>3282</v>
      </c>
      <c r="P18" s="89">
        <v>36</v>
      </c>
      <c r="Q18" s="89">
        <v>88</v>
      </c>
      <c r="R18" s="89">
        <v>34</v>
      </c>
      <c r="S18" s="89">
        <v>37</v>
      </c>
      <c r="T18" s="89">
        <v>7</v>
      </c>
      <c r="U18" s="91">
        <f t="shared" si="3"/>
        <v>3484</v>
      </c>
      <c r="V18" s="88" t="s">
        <v>93</v>
      </c>
      <c r="W18" s="89">
        <v>99</v>
      </c>
      <c r="X18" s="89">
        <v>109</v>
      </c>
      <c r="Y18" s="89">
        <v>268</v>
      </c>
      <c r="Z18" s="89">
        <v>25</v>
      </c>
      <c r="AA18" s="89">
        <v>25</v>
      </c>
      <c r="AB18" s="89">
        <v>336</v>
      </c>
      <c r="AC18" s="89">
        <f t="shared" si="4"/>
        <v>402</v>
      </c>
      <c r="AD18" s="89">
        <v>3804</v>
      </c>
      <c r="AE18" s="91">
        <f t="shared" si="5"/>
        <v>3886</v>
      </c>
    </row>
    <row r="19" spans="1:48">
      <c r="A19" s="74" t="s">
        <v>94</v>
      </c>
      <c r="B19" s="82">
        <v>5</v>
      </c>
      <c r="C19" s="181">
        <v>30</v>
      </c>
      <c r="D19" s="181">
        <v>1</v>
      </c>
      <c r="E19" s="181">
        <v>0</v>
      </c>
      <c r="F19" s="181">
        <f t="shared" si="0"/>
        <v>36</v>
      </c>
      <c r="G19" s="74" t="s">
        <v>94</v>
      </c>
      <c r="H19" s="82">
        <v>14</v>
      </c>
      <c r="I19" s="82">
        <v>8</v>
      </c>
      <c r="J19" s="82">
        <v>2</v>
      </c>
      <c r="K19" s="82">
        <f t="shared" si="1"/>
        <v>24</v>
      </c>
      <c r="L19" s="83">
        <f t="shared" si="2"/>
        <v>60</v>
      </c>
      <c r="N19" s="203" t="s">
        <v>212</v>
      </c>
      <c r="O19" s="293">
        <v>38</v>
      </c>
      <c r="P19" s="89">
        <v>173</v>
      </c>
      <c r="Q19" s="89">
        <v>49</v>
      </c>
      <c r="R19" s="89">
        <v>11</v>
      </c>
      <c r="S19" s="89">
        <v>1</v>
      </c>
      <c r="T19" s="89">
        <v>0</v>
      </c>
      <c r="U19" s="91">
        <f t="shared" si="3"/>
        <v>272</v>
      </c>
      <c r="V19" s="88" t="s">
        <v>212</v>
      </c>
      <c r="W19" s="89"/>
      <c r="X19" s="89">
        <v>34</v>
      </c>
      <c r="Y19" s="89">
        <v>76</v>
      </c>
      <c r="Z19" s="89"/>
      <c r="AA19" s="89">
        <v>107</v>
      </c>
      <c r="AB19" s="89"/>
      <c r="AC19" s="89">
        <f t="shared" si="4"/>
        <v>217</v>
      </c>
      <c r="AD19" s="89"/>
      <c r="AE19" s="91">
        <f t="shared" si="5"/>
        <v>489</v>
      </c>
    </row>
    <row r="20" spans="1:48">
      <c r="A20" s="74" t="s">
        <v>95</v>
      </c>
      <c r="B20" s="82">
        <v>11</v>
      </c>
      <c r="C20" s="181">
        <v>0</v>
      </c>
      <c r="D20" s="181">
        <v>0</v>
      </c>
      <c r="E20" s="181">
        <v>0</v>
      </c>
      <c r="F20" s="181">
        <f t="shared" si="0"/>
        <v>11</v>
      </c>
      <c r="G20" s="74" t="s">
        <v>95</v>
      </c>
      <c r="H20" s="82">
        <v>9</v>
      </c>
      <c r="I20" s="82">
        <v>5</v>
      </c>
      <c r="J20" s="82">
        <v>0</v>
      </c>
      <c r="K20" s="82">
        <f t="shared" si="1"/>
        <v>14</v>
      </c>
      <c r="L20" s="83">
        <f t="shared" si="2"/>
        <v>25</v>
      </c>
      <c r="N20" s="203" t="s">
        <v>94</v>
      </c>
      <c r="O20" s="293">
        <v>1058</v>
      </c>
      <c r="P20" s="89">
        <v>569</v>
      </c>
      <c r="Q20" s="89">
        <v>147</v>
      </c>
      <c r="R20" s="89">
        <v>26</v>
      </c>
      <c r="S20" s="89">
        <v>0</v>
      </c>
      <c r="T20" s="89">
        <v>17</v>
      </c>
      <c r="U20" s="91">
        <f t="shared" si="3"/>
        <v>1817</v>
      </c>
      <c r="V20" s="88" t="s">
        <v>94</v>
      </c>
      <c r="W20" s="89">
        <v>233</v>
      </c>
      <c r="X20" s="89">
        <v>264</v>
      </c>
      <c r="Y20" s="89">
        <v>428</v>
      </c>
      <c r="Z20" s="89">
        <v>122</v>
      </c>
      <c r="AA20" s="89">
        <v>125</v>
      </c>
      <c r="AB20" s="89">
        <v>745</v>
      </c>
      <c r="AC20" s="89">
        <f t="shared" si="4"/>
        <v>817</v>
      </c>
      <c r="AD20" s="89">
        <v>2488</v>
      </c>
      <c r="AE20" s="91">
        <f t="shared" si="5"/>
        <v>2634</v>
      </c>
    </row>
    <row r="21" spans="1:48">
      <c r="A21" s="74" t="s">
        <v>96</v>
      </c>
      <c r="B21" s="82">
        <v>3</v>
      </c>
      <c r="C21" s="181">
        <v>3</v>
      </c>
      <c r="D21" s="181">
        <v>0</v>
      </c>
      <c r="E21" s="181">
        <v>2</v>
      </c>
      <c r="F21" s="181">
        <f t="shared" si="0"/>
        <v>8</v>
      </c>
      <c r="G21" s="74" t="s">
        <v>96</v>
      </c>
      <c r="H21" s="82">
        <v>2</v>
      </c>
      <c r="I21" s="82">
        <v>4</v>
      </c>
      <c r="J21" s="82">
        <v>0</v>
      </c>
      <c r="K21" s="82">
        <f t="shared" si="1"/>
        <v>6</v>
      </c>
      <c r="L21" s="83">
        <f t="shared" si="2"/>
        <v>14</v>
      </c>
      <c r="N21" s="203" t="s">
        <v>95</v>
      </c>
      <c r="O21" s="293">
        <v>2088</v>
      </c>
      <c r="P21" s="89">
        <v>619</v>
      </c>
      <c r="Q21" s="89">
        <v>135</v>
      </c>
      <c r="R21" s="89">
        <v>0</v>
      </c>
      <c r="S21" s="89">
        <v>98</v>
      </c>
      <c r="T21" s="89">
        <v>2</v>
      </c>
      <c r="U21" s="91">
        <f t="shared" si="3"/>
        <v>2942</v>
      </c>
      <c r="V21" s="88" t="s">
        <v>95</v>
      </c>
      <c r="W21" s="89">
        <v>573</v>
      </c>
      <c r="X21" s="89">
        <v>589</v>
      </c>
      <c r="Y21" s="89">
        <v>566</v>
      </c>
      <c r="Z21" s="89">
        <v>118</v>
      </c>
      <c r="AA21" s="89">
        <v>118</v>
      </c>
      <c r="AB21" s="89">
        <v>1247</v>
      </c>
      <c r="AC21" s="89">
        <f t="shared" si="4"/>
        <v>1273</v>
      </c>
      <c r="AD21" s="89">
        <v>4162</v>
      </c>
      <c r="AE21" s="91">
        <f t="shared" si="5"/>
        <v>4215</v>
      </c>
    </row>
    <row r="22" spans="1:48">
      <c r="A22" s="74" t="s">
        <v>98</v>
      </c>
      <c r="B22" s="82">
        <v>14</v>
      </c>
      <c r="C22" s="181">
        <v>14</v>
      </c>
      <c r="D22" s="181">
        <v>3</v>
      </c>
      <c r="E22" s="181">
        <v>0</v>
      </c>
      <c r="F22" s="181">
        <f t="shared" si="0"/>
        <v>31</v>
      </c>
      <c r="G22" s="74" t="s">
        <v>98</v>
      </c>
      <c r="H22" s="82">
        <v>10</v>
      </c>
      <c r="I22" s="82">
        <v>24</v>
      </c>
      <c r="J22" s="82">
        <v>5</v>
      </c>
      <c r="K22" s="82">
        <f t="shared" si="1"/>
        <v>39</v>
      </c>
      <c r="L22" s="83">
        <f t="shared" si="2"/>
        <v>70</v>
      </c>
      <c r="N22" s="203" t="s">
        <v>96</v>
      </c>
      <c r="O22" s="293">
        <v>161</v>
      </c>
      <c r="P22" s="89">
        <v>139</v>
      </c>
      <c r="Q22" s="89">
        <v>36</v>
      </c>
      <c r="R22" s="89">
        <v>15</v>
      </c>
      <c r="S22" s="89">
        <v>0</v>
      </c>
      <c r="T22" s="89">
        <v>7</v>
      </c>
      <c r="U22" s="91">
        <f t="shared" si="3"/>
        <v>358</v>
      </c>
      <c r="V22" s="88" t="s">
        <v>96</v>
      </c>
      <c r="W22" s="89">
        <v>83</v>
      </c>
      <c r="X22" s="89">
        <v>88</v>
      </c>
      <c r="Y22" s="89">
        <v>129</v>
      </c>
      <c r="Z22" s="89">
        <v>36</v>
      </c>
      <c r="AA22" s="89">
        <v>36</v>
      </c>
      <c r="AB22" s="89">
        <v>240</v>
      </c>
      <c r="AC22" s="89">
        <f t="shared" si="4"/>
        <v>253</v>
      </c>
      <c r="AD22" s="89">
        <v>585</v>
      </c>
      <c r="AE22" s="91">
        <f t="shared" si="5"/>
        <v>611</v>
      </c>
    </row>
    <row r="23" spans="1:48" s="44" customFormat="1">
      <c r="A23" s="74" t="s">
        <v>99</v>
      </c>
      <c r="B23" s="82">
        <v>57</v>
      </c>
      <c r="C23" s="181">
        <v>16</v>
      </c>
      <c r="D23" s="181">
        <v>5</v>
      </c>
      <c r="E23" s="181">
        <v>0</v>
      </c>
      <c r="F23" s="181">
        <f t="shared" si="0"/>
        <v>78</v>
      </c>
      <c r="G23" s="74" t="s">
        <v>99</v>
      </c>
      <c r="H23" s="82">
        <v>25</v>
      </c>
      <c r="I23" s="82">
        <v>16</v>
      </c>
      <c r="J23" s="82">
        <v>11</v>
      </c>
      <c r="K23" s="82">
        <f t="shared" si="1"/>
        <v>52</v>
      </c>
      <c r="L23" s="83">
        <f t="shared" si="2"/>
        <v>130</v>
      </c>
      <c r="N23" s="203" t="s">
        <v>97</v>
      </c>
      <c r="O23" s="293">
        <v>18</v>
      </c>
      <c r="P23" s="89">
        <v>198</v>
      </c>
      <c r="Q23" s="89">
        <v>0</v>
      </c>
      <c r="R23" s="89">
        <v>0</v>
      </c>
      <c r="S23" s="89">
        <v>0</v>
      </c>
      <c r="T23" s="89">
        <v>0</v>
      </c>
      <c r="U23" s="91">
        <f t="shared" si="3"/>
        <v>216</v>
      </c>
      <c r="V23" s="88" t="s">
        <v>97</v>
      </c>
      <c r="W23" s="89"/>
      <c r="X23" s="89">
        <v>62</v>
      </c>
      <c r="Y23" s="89">
        <v>64</v>
      </c>
      <c r="Z23" s="89"/>
      <c r="AA23" s="89">
        <v>0</v>
      </c>
      <c r="AB23" s="89"/>
      <c r="AC23" s="89">
        <f t="shared" si="4"/>
        <v>126</v>
      </c>
      <c r="AD23" s="89"/>
      <c r="AE23" s="91">
        <f t="shared" si="5"/>
        <v>342</v>
      </c>
      <c r="AG23"/>
      <c r="AH23"/>
      <c r="AI23"/>
      <c r="AJ23"/>
      <c r="AK23"/>
      <c r="AL23"/>
      <c r="AM23"/>
      <c r="AN23"/>
      <c r="AO23"/>
      <c r="AP23"/>
      <c r="AQ23"/>
      <c r="AR23"/>
      <c r="AS23"/>
      <c r="AT23"/>
      <c r="AU23"/>
      <c r="AV23"/>
    </row>
    <row r="24" spans="1:48" s="44" customFormat="1">
      <c r="A24" s="74" t="s">
        <v>100</v>
      </c>
      <c r="B24" s="82">
        <v>0</v>
      </c>
      <c r="C24" s="181">
        <v>5</v>
      </c>
      <c r="D24" s="181">
        <v>0</v>
      </c>
      <c r="E24" s="181">
        <v>1</v>
      </c>
      <c r="F24" s="181">
        <f t="shared" si="0"/>
        <v>6</v>
      </c>
      <c r="G24" s="74" t="s">
        <v>100</v>
      </c>
      <c r="H24" s="82">
        <v>5</v>
      </c>
      <c r="I24" s="82">
        <v>4</v>
      </c>
      <c r="J24" s="82">
        <v>0</v>
      </c>
      <c r="K24" s="82">
        <f t="shared" si="1"/>
        <v>9</v>
      </c>
      <c r="L24" s="83">
        <f t="shared" si="2"/>
        <v>15</v>
      </c>
      <c r="N24" s="203" t="s">
        <v>98</v>
      </c>
      <c r="O24" s="293">
        <v>2068</v>
      </c>
      <c r="P24" s="89">
        <v>727</v>
      </c>
      <c r="Q24" s="89">
        <v>508</v>
      </c>
      <c r="R24" s="89">
        <v>0</v>
      </c>
      <c r="S24" s="89">
        <v>118</v>
      </c>
      <c r="T24" s="89">
        <v>5</v>
      </c>
      <c r="U24" s="91">
        <f t="shared" si="3"/>
        <v>3426</v>
      </c>
      <c r="V24" s="88" t="s">
        <v>98</v>
      </c>
      <c r="W24" s="89">
        <v>505</v>
      </c>
      <c r="X24" s="89">
        <v>525</v>
      </c>
      <c r="Y24" s="89">
        <v>981</v>
      </c>
      <c r="Z24" s="89">
        <v>243</v>
      </c>
      <c r="AA24" s="89">
        <v>253</v>
      </c>
      <c r="AB24" s="89">
        <v>1681</v>
      </c>
      <c r="AC24" s="89">
        <f t="shared" si="4"/>
        <v>1759</v>
      </c>
      <c r="AD24" s="89">
        <v>5046</v>
      </c>
      <c r="AE24" s="91">
        <f t="shared" si="5"/>
        <v>5185</v>
      </c>
      <c r="AG24"/>
      <c r="AH24"/>
      <c r="AI24"/>
      <c r="AJ24"/>
      <c r="AK24"/>
      <c r="AL24"/>
      <c r="AM24"/>
      <c r="AN24"/>
      <c r="AO24"/>
      <c r="AP24"/>
      <c r="AQ24"/>
      <c r="AR24"/>
      <c r="AS24"/>
      <c r="AT24"/>
      <c r="AU24"/>
      <c r="AV24"/>
    </row>
    <row r="25" spans="1:48">
      <c r="A25" s="74" t="s">
        <v>101</v>
      </c>
      <c r="B25" s="82">
        <v>112</v>
      </c>
      <c r="C25" s="181">
        <v>7</v>
      </c>
      <c r="D25" s="181">
        <v>0</v>
      </c>
      <c r="E25" s="181">
        <v>0</v>
      </c>
      <c r="F25" s="181">
        <f t="shared" si="0"/>
        <v>119</v>
      </c>
      <c r="G25" s="74" t="s">
        <v>101</v>
      </c>
      <c r="H25" s="82">
        <v>221</v>
      </c>
      <c r="I25" s="82">
        <v>70</v>
      </c>
      <c r="J25" s="82">
        <v>34</v>
      </c>
      <c r="K25" s="82">
        <f t="shared" si="1"/>
        <v>325</v>
      </c>
      <c r="L25" s="83">
        <f t="shared" si="2"/>
        <v>444</v>
      </c>
      <c r="N25" s="203" t="s">
        <v>99</v>
      </c>
      <c r="O25" s="293">
        <v>6759</v>
      </c>
      <c r="P25" s="89">
        <v>2913</v>
      </c>
      <c r="Q25" s="89">
        <v>1679</v>
      </c>
      <c r="R25" s="89">
        <v>0</v>
      </c>
      <c r="S25" s="89">
        <v>73</v>
      </c>
      <c r="T25" s="89">
        <v>17</v>
      </c>
      <c r="U25" s="91">
        <f t="shared" si="3"/>
        <v>11441</v>
      </c>
      <c r="V25" s="88" t="s">
        <v>99</v>
      </c>
      <c r="W25" s="89">
        <v>5270</v>
      </c>
      <c r="X25" s="89">
        <v>5321</v>
      </c>
      <c r="Y25" s="89">
        <v>1858</v>
      </c>
      <c r="Z25" s="89">
        <v>1081</v>
      </c>
      <c r="AA25" s="205">
        <v>1097</v>
      </c>
      <c r="AB25" s="89">
        <v>8177</v>
      </c>
      <c r="AC25" s="89">
        <f t="shared" si="4"/>
        <v>8276</v>
      </c>
      <c r="AD25" s="89">
        <v>19463</v>
      </c>
      <c r="AE25" s="91">
        <f t="shared" si="5"/>
        <v>19717</v>
      </c>
    </row>
    <row r="26" spans="1:48" s="44" customFormat="1">
      <c r="A26" s="74" t="s">
        <v>103</v>
      </c>
      <c r="B26" s="82">
        <v>18</v>
      </c>
      <c r="C26" s="181">
        <v>11</v>
      </c>
      <c r="D26" s="181">
        <v>0</v>
      </c>
      <c r="E26" s="181">
        <v>0</v>
      </c>
      <c r="F26" s="181">
        <f t="shared" si="0"/>
        <v>29</v>
      </c>
      <c r="G26" s="74" t="s">
        <v>103</v>
      </c>
      <c r="H26" s="82">
        <v>15</v>
      </c>
      <c r="I26" s="82">
        <v>7</v>
      </c>
      <c r="J26" s="82">
        <v>0</v>
      </c>
      <c r="K26" s="82">
        <f t="shared" si="1"/>
        <v>22</v>
      </c>
      <c r="L26" s="83">
        <f t="shared" si="2"/>
        <v>51</v>
      </c>
      <c r="N26" s="203" t="s">
        <v>100</v>
      </c>
      <c r="O26" s="294">
        <v>6</v>
      </c>
      <c r="P26" s="205">
        <v>93</v>
      </c>
      <c r="Q26" s="205">
        <v>0</v>
      </c>
      <c r="R26" s="205">
        <v>13</v>
      </c>
      <c r="S26" s="205">
        <v>2</v>
      </c>
      <c r="T26" s="205">
        <v>4</v>
      </c>
      <c r="U26" s="91">
        <f t="shared" si="3"/>
        <v>118</v>
      </c>
      <c r="V26" s="204" t="s">
        <v>100</v>
      </c>
      <c r="W26" s="205">
        <v>39</v>
      </c>
      <c r="X26" s="205">
        <v>51</v>
      </c>
      <c r="Y26" s="205">
        <v>58</v>
      </c>
      <c r="Z26" s="205">
        <v>0</v>
      </c>
      <c r="AA26" s="205">
        <v>0</v>
      </c>
      <c r="AB26" s="205">
        <v>89</v>
      </c>
      <c r="AC26" s="89">
        <f t="shared" si="4"/>
        <v>109</v>
      </c>
      <c r="AD26" s="205">
        <v>194</v>
      </c>
      <c r="AE26" s="91">
        <f t="shared" si="5"/>
        <v>227</v>
      </c>
      <c r="AG26"/>
      <c r="AH26"/>
      <c r="AI26"/>
      <c r="AJ26"/>
      <c r="AK26"/>
      <c r="AL26"/>
      <c r="AM26"/>
      <c r="AN26"/>
      <c r="AO26"/>
      <c r="AP26"/>
      <c r="AQ26"/>
      <c r="AR26"/>
      <c r="AS26"/>
      <c r="AT26"/>
      <c r="AU26"/>
      <c r="AV26"/>
    </row>
    <row r="27" spans="1:48">
      <c r="A27" s="74" t="s">
        <v>104</v>
      </c>
      <c r="B27" s="82">
        <v>14</v>
      </c>
      <c r="C27" s="181">
        <v>14</v>
      </c>
      <c r="D27" s="181">
        <v>3</v>
      </c>
      <c r="E27" s="181">
        <v>0</v>
      </c>
      <c r="F27" s="181">
        <f t="shared" si="0"/>
        <v>31</v>
      </c>
      <c r="G27" s="74" t="s">
        <v>104</v>
      </c>
      <c r="H27" s="82">
        <v>8</v>
      </c>
      <c r="I27" s="82">
        <v>12</v>
      </c>
      <c r="J27" s="82">
        <v>2</v>
      </c>
      <c r="K27" s="82">
        <f t="shared" si="1"/>
        <v>22</v>
      </c>
      <c r="L27" s="83">
        <f t="shared" si="2"/>
        <v>53</v>
      </c>
      <c r="N27" s="203" t="s">
        <v>101</v>
      </c>
      <c r="O27" s="293">
        <v>22737</v>
      </c>
      <c r="P27" s="89">
        <v>2903</v>
      </c>
      <c r="Q27" s="89">
        <v>2324</v>
      </c>
      <c r="R27" s="89">
        <v>0</v>
      </c>
      <c r="S27" s="89">
        <v>311</v>
      </c>
      <c r="T27" s="89">
        <v>53</v>
      </c>
      <c r="U27" s="91">
        <f t="shared" si="3"/>
        <v>28328</v>
      </c>
      <c r="V27" s="88" t="s">
        <v>101</v>
      </c>
      <c r="W27" s="89"/>
      <c r="X27" s="89">
        <v>12092</v>
      </c>
      <c r="Y27" s="89">
        <v>5072</v>
      </c>
      <c r="Z27" s="89"/>
      <c r="AA27" s="89">
        <v>2499</v>
      </c>
      <c r="AB27" s="89"/>
      <c r="AC27" s="89">
        <f t="shared" si="4"/>
        <v>19663</v>
      </c>
      <c r="AD27" s="89"/>
      <c r="AE27" s="91">
        <f t="shared" si="5"/>
        <v>47991</v>
      </c>
    </row>
    <row r="28" spans="1:48">
      <c r="A28" s="74" t="s">
        <v>105</v>
      </c>
      <c r="B28" s="82">
        <v>6</v>
      </c>
      <c r="C28" s="181">
        <v>2</v>
      </c>
      <c r="D28" s="181">
        <v>0</v>
      </c>
      <c r="E28" s="181">
        <v>0</v>
      </c>
      <c r="F28" s="181">
        <f t="shared" si="0"/>
        <v>8</v>
      </c>
      <c r="G28" s="74" t="s">
        <v>105</v>
      </c>
      <c r="H28" s="82">
        <v>6</v>
      </c>
      <c r="I28" s="82">
        <v>3</v>
      </c>
      <c r="J28" s="82">
        <v>0</v>
      </c>
      <c r="K28" s="82">
        <f t="shared" si="1"/>
        <v>9</v>
      </c>
      <c r="L28" s="83">
        <f t="shared" si="2"/>
        <v>17</v>
      </c>
      <c r="N28" s="203" t="s">
        <v>102</v>
      </c>
      <c r="O28" s="293">
        <v>0</v>
      </c>
      <c r="P28" s="89">
        <v>0</v>
      </c>
      <c r="Q28" s="89">
        <v>2</v>
      </c>
      <c r="R28" s="89">
        <v>0</v>
      </c>
      <c r="S28" s="89">
        <v>0</v>
      </c>
      <c r="T28" s="89">
        <v>0</v>
      </c>
      <c r="U28" s="91">
        <f t="shared" si="3"/>
        <v>2</v>
      </c>
      <c r="V28" s="88" t="s">
        <v>102</v>
      </c>
      <c r="W28" s="89"/>
      <c r="X28" s="89">
        <v>0</v>
      </c>
      <c r="Y28" s="89">
        <v>0</v>
      </c>
      <c r="Z28" s="89"/>
      <c r="AA28" s="89">
        <v>0</v>
      </c>
      <c r="AB28" s="89"/>
      <c r="AC28" s="89">
        <f t="shared" si="4"/>
        <v>0</v>
      </c>
      <c r="AD28" s="89"/>
      <c r="AE28" s="91">
        <f t="shared" si="5"/>
        <v>2</v>
      </c>
    </row>
    <row r="29" spans="1:48">
      <c r="A29" s="74" t="s">
        <v>106</v>
      </c>
      <c r="B29" s="82">
        <v>19</v>
      </c>
      <c r="C29" s="181">
        <v>15</v>
      </c>
      <c r="D29" s="181">
        <v>0</v>
      </c>
      <c r="E29" s="181">
        <v>0</v>
      </c>
      <c r="F29" s="181">
        <f t="shared" si="0"/>
        <v>34</v>
      </c>
      <c r="G29" s="74" t="s">
        <v>106</v>
      </c>
      <c r="H29" s="82">
        <v>3</v>
      </c>
      <c r="I29" s="82">
        <v>14</v>
      </c>
      <c r="J29" s="82">
        <v>0</v>
      </c>
      <c r="K29" s="82">
        <f t="shared" si="1"/>
        <v>17</v>
      </c>
      <c r="L29" s="83">
        <f t="shared" si="2"/>
        <v>51</v>
      </c>
      <c r="N29" s="203" t="s">
        <v>103</v>
      </c>
      <c r="O29" s="293">
        <v>2365</v>
      </c>
      <c r="P29" s="89">
        <v>621</v>
      </c>
      <c r="Q29" s="89">
        <v>146</v>
      </c>
      <c r="R29" s="89">
        <v>26</v>
      </c>
      <c r="S29" s="89">
        <v>71</v>
      </c>
      <c r="T29" s="89">
        <v>8</v>
      </c>
      <c r="U29" s="91">
        <f t="shared" si="3"/>
        <v>3237</v>
      </c>
      <c r="V29" s="88" t="s">
        <v>103</v>
      </c>
      <c r="W29" s="89">
        <v>514</v>
      </c>
      <c r="X29" s="89">
        <v>535</v>
      </c>
      <c r="Y29" s="89">
        <v>597</v>
      </c>
      <c r="Z29" s="89">
        <v>393</v>
      </c>
      <c r="AA29" s="89">
        <v>393</v>
      </c>
      <c r="AB29" s="89">
        <v>1490</v>
      </c>
      <c r="AC29" s="89">
        <f t="shared" si="4"/>
        <v>1525</v>
      </c>
      <c r="AD29" s="89">
        <v>4675</v>
      </c>
      <c r="AE29" s="91">
        <f t="shared" si="5"/>
        <v>4762</v>
      </c>
    </row>
    <row r="30" spans="1:48">
      <c r="A30" s="74" t="s">
        <v>107</v>
      </c>
      <c r="B30" s="82">
        <v>16</v>
      </c>
      <c r="C30" s="181">
        <v>16</v>
      </c>
      <c r="D30" s="181">
        <v>0</v>
      </c>
      <c r="E30" s="181">
        <v>0</v>
      </c>
      <c r="F30" s="181">
        <f t="shared" si="0"/>
        <v>32</v>
      </c>
      <c r="G30" s="74" t="s">
        <v>107</v>
      </c>
      <c r="H30" s="82">
        <v>21</v>
      </c>
      <c r="I30" s="82">
        <v>14</v>
      </c>
      <c r="J30" s="82">
        <v>0</v>
      </c>
      <c r="K30" s="82">
        <f t="shared" si="1"/>
        <v>35</v>
      </c>
      <c r="L30" s="83">
        <f t="shared" si="2"/>
        <v>67</v>
      </c>
      <c r="N30" s="203" t="s">
        <v>104</v>
      </c>
      <c r="O30" s="293">
        <v>794</v>
      </c>
      <c r="P30" s="89">
        <v>725</v>
      </c>
      <c r="Q30" s="89">
        <v>204</v>
      </c>
      <c r="R30" s="89">
        <v>41</v>
      </c>
      <c r="S30" s="89">
        <v>1</v>
      </c>
      <c r="T30" s="89">
        <v>8</v>
      </c>
      <c r="U30" s="91">
        <f t="shared" si="3"/>
        <v>1773</v>
      </c>
      <c r="V30" s="88" t="s">
        <v>104</v>
      </c>
      <c r="W30" s="89">
        <v>391</v>
      </c>
      <c r="X30" s="89">
        <v>407</v>
      </c>
      <c r="Y30" s="89">
        <v>561</v>
      </c>
      <c r="Z30" s="89">
        <v>161</v>
      </c>
      <c r="AA30" s="89">
        <v>166</v>
      </c>
      <c r="AB30" s="89">
        <v>1089</v>
      </c>
      <c r="AC30" s="89">
        <f t="shared" si="4"/>
        <v>1134</v>
      </c>
      <c r="AD30" s="89">
        <v>2804</v>
      </c>
      <c r="AE30" s="91">
        <f t="shared" si="5"/>
        <v>2907</v>
      </c>
    </row>
    <row r="31" spans="1:48">
      <c r="A31" s="74" t="s">
        <v>275</v>
      </c>
      <c r="B31" s="82">
        <v>5</v>
      </c>
      <c r="C31" s="181">
        <v>2</v>
      </c>
      <c r="D31" s="181">
        <v>0</v>
      </c>
      <c r="E31" s="181">
        <v>1</v>
      </c>
      <c r="F31" s="181">
        <f t="shared" si="0"/>
        <v>8</v>
      </c>
      <c r="G31" s="74" t="s">
        <v>275</v>
      </c>
      <c r="H31" s="82">
        <v>6</v>
      </c>
      <c r="I31" s="82">
        <v>2</v>
      </c>
      <c r="J31" s="82">
        <v>0</v>
      </c>
      <c r="K31" s="82">
        <f t="shared" si="1"/>
        <v>8</v>
      </c>
      <c r="L31" s="83">
        <f t="shared" si="2"/>
        <v>16</v>
      </c>
      <c r="N31" s="203" t="s">
        <v>105</v>
      </c>
      <c r="O31" s="293">
        <v>962</v>
      </c>
      <c r="P31" s="89">
        <v>162</v>
      </c>
      <c r="Q31" s="89">
        <v>69</v>
      </c>
      <c r="R31" s="89">
        <v>0</v>
      </c>
      <c r="S31" s="89">
        <v>42</v>
      </c>
      <c r="T31" s="89">
        <v>4</v>
      </c>
      <c r="U31" s="91">
        <f t="shared" si="3"/>
        <v>1239</v>
      </c>
      <c r="V31" s="88" t="s">
        <v>105</v>
      </c>
      <c r="W31" s="89">
        <v>301</v>
      </c>
      <c r="X31" s="89">
        <v>313</v>
      </c>
      <c r="Y31" s="89">
        <v>275</v>
      </c>
      <c r="Z31" s="89">
        <v>15</v>
      </c>
      <c r="AA31" s="89">
        <v>15</v>
      </c>
      <c r="AB31" s="89">
        <v>585</v>
      </c>
      <c r="AC31" s="89">
        <f t="shared" si="4"/>
        <v>603</v>
      </c>
      <c r="AD31" s="89">
        <v>1810</v>
      </c>
      <c r="AE31" s="91">
        <f t="shared" si="5"/>
        <v>1842</v>
      </c>
    </row>
    <row r="32" spans="1:48">
      <c r="A32" s="74" t="s">
        <v>109</v>
      </c>
      <c r="B32" s="82">
        <v>4</v>
      </c>
      <c r="C32" s="181">
        <v>2</v>
      </c>
      <c r="D32" s="181">
        <v>0</v>
      </c>
      <c r="E32" s="181">
        <v>1</v>
      </c>
      <c r="F32" s="181">
        <f t="shared" si="0"/>
        <v>7</v>
      </c>
      <c r="G32" s="74" t="s">
        <v>109</v>
      </c>
      <c r="H32" s="276">
        <v>4</v>
      </c>
      <c r="I32" s="82">
        <v>3</v>
      </c>
      <c r="J32" s="82">
        <v>0</v>
      </c>
      <c r="K32" s="82">
        <f t="shared" si="1"/>
        <v>7</v>
      </c>
      <c r="L32" s="83">
        <f t="shared" si="2"/>
        <v>14</v>
      </c>
      <c r="N32" s="203" t="s">
        <v>106</v>
      </c>
      <c r="O32" s="293">
        <v>998</v>
      </c>
      <c r="P32" s="89">
        <v>287</v>
      </c>
      <c r="Q32" s="89">
        <v>429</v>
      </c>
      <c r="R32" s="89">
        <v>0</v>
      </c>
      <c r="S32" s="89">
        <v>22</v>
      </c>
      <c r="T32" s="89">
        <v>2</v>
      </c>
      <c r="U32" s="91">
        <f t="shared" si="3"/>
        <v>1738</v>
      </c>
      <c r="V32" s="88" t="s">
        <v>106</v>
      </c>
      <c r="W32" s="89">
        <v>160</v>
      </c>
      <c r="X32" s="89">
        <v>167</v>
      </c>
      <c r="Y32" s="89">
        <v>551</v>
      </c>
      <c r="Z32" s="89">
        <v>15</v>
      </c>
      <c r="AA32" s="89">
        <v>15</v>
      </c>
      <c r="AB32" s="89">
        <v>698</v>
      </c>
      <c r="AC32" s="89">
        <f t="shared" si="4"/>
        <v>733</v>
      </c>
      <c r="AD32" s="89">
        <v>2371</v>
      </c>
      <c r="AE32" s="91">
        <f t="shared" si="5"/>
        <v>2471</v>
      </c>
    </row>
    <row r="33" spans="1:48" s="44" customFormat="1">
      <c r="A33" s="74" t="s">
        <v>307</v>
      </c>
      <c r="B33" s="181">
        <v>0</v>
      </c>
      <c r="C33" s="182">
        <v>0</v>
      </c>
      <c r="D33" s="181">
        <v>0</v>
      </c>
      <c r="E33" s="181">
        <v>0</v>
      </c>
      <c r="F33" s="182">
        <f t="shared" si="0"/>
        <v>0</v>
      </c>
      <c r="G33" s="74" t="s">
        <v>307</v>
      </c>
      <c r="H33" s="82">
        <v>0</v>
      </c>
      <c r="I33" s="84">
        <v>0</v>
      </c>
      <c r="J33" s="82">
        <v>0</v>
      </c>
      <c r="K33" s="84">
        <f t="shared" si="1"/>
        <v>0</v>
      </c>
      <c r="L33" s="83">
        <f t="shared" si="2"/>
        <v>0</v>
      </c>
      <c r="N33" s="203" t="s">
        <v>107</v>
      </c>
      <c r="O33" s="293">
        <v>4316</v>
      </c>
      <c r="P33" s="89">
        <v>2470</v>
      </c>
      <c r="Q33" s="89">
        <v>655</v>
      </c>
      <c r="R33" s="89">
        <v>0</v>
      </c>
      <c r="S33" s="89">
        <v>100</v>
      </c>
      <c r="T33" s="89">
        <v>16</v>
      </c>
      <c r="U33" s="91">
        <f t="shared" si="3"/>
        <v>7557</v>
      </c>
      <c r="V33" s="88" t="s">
        <v>107</v>
      </c>
      <c r="W33" s="89">
        <v>3343</v>
      </c>
      <c r="X33" s="89">
        <v>3381</v>
      </c>
      <c r="Y33" s="89">
        <v>1931</v>
      </c>
      <c r="Z33" s="89">
        <v>1191</v>
      </c>
      <c r="AA33" s="89">
        <v>1191</v>
      </c>
      <c r="AB33" s="89">
        <v>6439</v>
      </c>
      <c r="AC33" s="89">
        <f t="shared" si="4"/>
        <v>6503</v>
      </c>
      <c r="AD33" s="89">
        <v>13926</v>
      </c>
      <c r="AE33" s="91">
        <f t="shared" si="5"/>
        <v>14060</v>
      </c>
      <c r="AG33"/>
      <c r="AH33"/>
      <c r="AI33"/>
      <c r="AJ33"/>
      <c r="AK33"/>
      <c r="AL33"/>
      <c r="AM33"/>
      <c r="AN33"/>
      <c r="AO33"/>
      <c r="AP33"/>
      <c r="AQ33"/>
      <c r="AR33"/>
      <c r="AS33"/>
      <c r="AT33"/>
      <c r="AU33"/>
      <c r="AV33"/>
    </row>
    <row r="34" spans="1:48">
      <c r="A34" s="74" t="s">
        <v>110</v>
      </c>
      <c r="B34" s="181">
        <v>2</v>
      </c>
      <c r="C34" s="182">
        <v>4</v>
      </c>
      <c r="D34" s="181">
        <v>0</v>
      </c>
      <c r="E34" s="181">
        <v>1</v>
      </c>
      <c r="F34" s="182">
        <f t="shared" si="0"/>
        <v>7</v>
      </c>
      <c r="G34" s="74" t="s">
        <v>110</v>
      </c>
      <c r="H34" s="82">
        <v>2</v>
      </c>
      <c r="I34" s="84">
        <v>5</v>
      </c>
      <c r="J34" s="82">
        <v>0</v>
      </c>
      <c r="K34" s="84">
        <f t="shared" si="1"/>
        <v>7</v>
      </c>
      <c r="L34" s="83">
        <f t="shared" si="2"/>
        <v>14</v>
      </c>
      <c r="N34" s="203" t="s">
        <v>275</v>
      </c>
      <c r="O34" s="293">
        <v>15</v>
      </c>
      <c r="P34" s="89">
        <v>27</v>
      </c>
      <c r="Q34" s="89">
        <v>0</v>
      </c>
      <c r="R34" s="89">
        <v>10</v>
      </c>
      <c r="S34" s="89">
        <v>0</v>
      </c>
      <c r="T34" s="89">
        <v>0</v>
      </c>
      <c r="U34" s="91">
        <f t="shared" si="3"/>
        <v>52</v>
      </c>
      <c r="V34" s="88" t="s">
        <v>108</v>
      </c>
      <c r="W34" s="89">
        <v>6</v>
      </c>
      <c r="X34" s="89">
        <v>18</v>
      </c>
      <c r="Y34" s="89">
        <v>11</v>
      </c>
      <c r="Z34" s="89">
        <v>0</v>
      </c>
      <c r="AA34" s="89">
        <v>0</v>
      </c>
      <c r="AB34" s="89">
        <v>13</v>
      </c>
      <c r="AC34" s="89">
        <f t="shared" si="4"/>
        <v>29</v>
      </c>
      <c r="AD34" s="89">
        <v>51</v>
      </c>
      <c r="AE34" s="91">
        <f t="shared" si="5"/>
        <v>81</v>
      </c>
    </row>
    <row r="35" spans="1:48">
      <c r="A35" s="74" t="s">
        <v>111</v>
      </c>
      <c r="B35" s="181">
        <v>2</v>
      </c>
      <c r="C35" s="182">
        <v>0</v>
      </c>
      <c r="D35" s="181">
        <v>0</v>
      </c>
      <c r="E35" s="181">
        <v>0</v>
      </c>
      <c r="F35" s="182">
        <f t="shared" si="0"/>
        <v>2</v>
      </c>
      <c r="G35" s="74" t="s">
        <v>111</v>
      </c>
      <c r="H35" s="82">
        <v>2</v>
      </c>
      <c r="I35" s="84">
        <v>1</v>
      </c>
      <c r="J35" s="82">
        <v>0</v>
      </c>
      <c r="K35" s="84">
        <f t="shared" si="1"/>
        <v>3</v>
      </c>
      <c r="L35" s="83">
        <f t="shared" si="2"/>
        <v>5</v>
      </c>
      <c r="N35" s="203" t="s">
        <v>109</v>
      </c>
      <c r="O35" s="293">
        <v>221</v>
      </c>
      <c r="P35" s="89">
        <v>152</v>
      </c>
      <c r="Q35" s="89">
        <v>69</v>
      </c>
      <c r="R35" s="89">
        <v>9</v>
      </c>
      <c r="S35" s="89">
        <v>0</v>
      </c>
      <c r="T35" s="89">
        <v>5</v>
      </c>
      <c r="U35" s="91">
        <f t="shared" si="3"/>
        <v>456</v>
      </c>
      <c r="V35" s="88" t="s">
        <v>109</v>
      </c>
      <c r="W35" s="89"/>
      <c r="X35" s="89">
        <v>85</v>
      </c>
      <c r="Y35" s="89">
        <v>193</v>
      </c>
      <c r="Z35" s="89"/>
      <c r="AA35" s="89">
        <v>43</v>
      </c>
      <c r="AB35" s="89"/>
      <c r="AC35" s="89">
        <f t="shared" si="4"/>
        <v>321</v>
      </c>
      <c r="AD35" s="89"/>
      <c r="AE35" s="91">
        <f t="shared" si="5"/>
        <v>777</v>
      </c>
    </row>
    <row r="36" spans="1:48">
      <c r="A36" s="74" t="s">
        <v>112</v>
      </c>
      <c r="B36" s="181">
        <v>4</v>
      </c>
      <c r="C36" s="182">
        <v>3</v>
      </c>
      <c r="D36" s="181">
        <v>0</v>
      </c>
      <c r="E36" s="181">
        <v>1</v>
      </c>
      <c r="F36" s="182">
        <f t="shared" si="0"/>
        <v>8</v>
      </c>
      <c r="G36" s="74" t="s">
        <v>112</v>
      </c>
      <c r="H36" s="82">
        <v>3</v>
      </c>
      <c r="I36" s="84">
        <v>3</v>
      </c>
      <c r="J36" s="82">
        <v>0</v>
      </c>
      <c r="K36" s="84">
        <f t="shared" si="1"/>
        <v>6</v>
      </c>
      <c r="L36" s="83">
        <f t="shared" si="2"/>
        <v>14</v>
      </c>
      <c r="N36" s="203" t="s">
        <v>307</v>
      </c>
      <c r="O36" s="293">
        <v>0</v>
      </c>
      <c r="P36" s="89">
        <v>0</v>
      </c>
      <c r="Q36" s="89">
        <v>1</v>
      </c>
      <c r="R36" s="89">
        <v>0</v>
      </c>
      <c r="S36" s="89">
        <v>0</v>
      </c>
      <c r="T36" s="89">
        <v>0</v>
      </c>
      <c r="U36" s="91">
        <f t="shared" si="3"/>
        <v>1</v>
      </c>
      <c r="V36" s="88" t="s">
        <v>307</v>
      </c>
      <c r="W36" s="89"/>
      <c r="X36" s="89">
        <v>0</v>
      </c>
      <c r="Y36" s="89">
        <v>0</v>
      </c>
      <c r="Z36" s="89"/>
      <c r="AA36" s="89">
        <v>1</v>
      </c>
      <c r="AB36" s="89"/>
      <c r="AC36" s="89">
        <f t="shared" si="4"/>
        <v>1</v>
      </c>
      <c r="AD36" s="89"/>
      <c r="AE36" s="91">
        <f t="shared" si="5"/>
        <v>2</v>
      </c>
    </row>
    <row r="37" spans="1:48">
      <c r="A37" s="74" t="s">
        <v>113</v>
      </c>
      <c r="B37" s="181">
        <v>0</v>
      </c>
      <c r="C37" s="182">
        <v>2</v>
      </c>
      <c r="D37" s="181">
        <v>0</v>
      </c>
      <c r="E37" s="181">
        <v>0</v>
      </c>
      <c r="F37" s="182">
        <f t="shared" si="0"/>
        <v>2</v>
      </c>
      <c r="G37" s="74" t="s">
        <v>113</v>
      </c>
      <c r="H37" s="82">
        <v>1</v>
      </c>
      <c r="I37" s="84">
        <v>1</v>
      </c>
      <c r="J37" s="82">
        <v>0</v>
      </c>
      <c r="K37" s="84">
        <f t="shared" si="1"/>
        <v>2</v>
      </c>
      <c r="L37" s="83">
        <f t="shared" si="2"/>
        <v>4</v>
      </c>
      <c r="N37" s="203" t="s">
        <v>110</v>
      </c>
      <c r="O37" s="293">
        <v>243</v>
      </c>
      <c r="P37" s="89">
        <v>113</v>
      </c>
      <c r="Q37" s="89">
        <v>12</v>
      </c>
      <c r="R37" s="89">
        <v>9</v>
      </c>
      <c r="S37" s="89">
        <v>0</v>
      </c>
      <c r="T37" s="89">
        <v>5</v>
      </c>
      <c r="U37" s="91">
        <f t="shared" si="3"/>
        <v>382</v>
      </c>
      <c r="V37" s="88" t="s">
        <v>110</v>
      </c>
      <c r="W37" s="89">
        <v>145</v>
      </c>
      <c r="X37" s="89">
        <v>149</v>
      </c>
      <c r="Y37" s="89">
        <v>184</v>
      </c>
      <c r="Z37" s="89">
        <v>9</v>
      </c>
      <c r="AA37" s="89">
        <v>9</v>
      </c>
      <c r="AB37" s="89">
        <v>328</v>
      </c>
      <c r="AC37" s="89">
        <f t="shared" si="4"/>
        <v>342</v>
      </c>
      <c r="AD37" s="89">
        <v>696</v>
      </c>
      <c r="AE37" s="91">
        <f t="shared" si="5"/>
        <v>724</v>
      </c>
    </row>
    <row r="38" spans="1:48">
      <c r="A38" s="74" t="s">
        <v>114</v>
      </c>
      <c r="B38" s="181">
        <v>1</v>
      </c>
      <c r="C38" s="182">
        <v>4</v>
      </c>
      <c r="D38" s="181">
        <v>0</v>
      </c>
      <c r="E38" s="181">
        <v>1</v>
      </c>
      <c r="F38" s="182">
        <f t="shared" si="0"/>
        <v>6</v>
      </c>
      <c r="G38" s="74" t="s">
        <v>114</v>
      </c>
      <c r="H38" s="82">
        <v>2</v>
      </c>
      <c r="I38" s="84">
        <v>3</v>
      </c>
      <c r="J38" s="82">
        <v>0</v>
      </c>
      <c r="K38" s="84">
        <f t="shared" si="1"/>
        <v>5</v>
      </c>
      <c r="L38" s="83">
        <f t="shared" si="2"/>
        <v>11</v>
      </c>
      <c r="N38" s="203" t="s">
        <v>111</v>
      </c>
      <c r="O38" s="293">
        <v>60</v>
      </c>
      <c r="P38" s="89">
        <v>7</v>
      </c>
      <c r="Q38" s="89">
        <v>23</v>
      </c>
      <c r="R38" s="89">
        <v>0</v>
      </c>
      <c r="S38" s="89">
        <v>4</v>
      </c>
      <c r="T38" s="89">
        <v>1</v>
      </c>
      <c r="U38" s="91">
        <f t="shared" si="3"/>
        <v>95</v>
      </c>
      <c r="V38" s="88" t="s">
        <v>111</v>
      </c>
      <c r="W38" s="89">
        <v>5</v>
      </c>
      <c r="X38" s="89">
        <v>9</v>
      </c>
      <c r="Y38" s="89">
        <v>9</v>
      </c>
      <c r="Z38" s="89">
        <v>3</v>
      </c>
      <c r="AA38" s="89">
        <v>3</v>
      </c>
      <c r="AB38" s="89">
        <v>15</v>
      </c>
      <c r="AC38" s="89">
        <f t="shared" si="4"/>
        <v>21</v>
      </c>
      <c r="AD38" s="89">
        <v>107</v>
      </c>
      <c r="AE38" s="91">
        <f t="shared" si="5"/>
        <v>116</v>
      </c>
    </row>
    <row r="39" spans="1:48">
      <c r="A39" s="74" t="s">
        <v>115</v>
      </c>
      <c r="B39" s="181">
        <v>2</v>
      </c>
      <c r="C39" s="182">
        <v>0</v>
      </c>
      <c r="D39" s="181">
        <v>0</v>
      </c>
      <c r="E39" s="181">
        <v>1</v>
      </c>
      <c r="F39" s="182">
        <f t="shared" si="0"/>
        <v>3</v>
      </c>
      <c r="G39" s="74" t="s">
        <v>115</v>
      </c>
      <c r="H39" s="82">
        <v>2</v>
      </c>
      <c r="I39" s="84">
        <v>3</v>
      </c>
      <c r="J39" s="82">
        <v>0</v>
      </c>
      <c r="K39" s="84">
        <f t="shared" si="1"/>
        <v>5</v>
      </c>
      <c r="L39" s="83">
        <f t="shared" si="2"/>
        <v>8</v>
      </c>
      <c r="N39" s="203" t="s">
        <v>112</v>
      </c>
      <c r="O39" s="293">
        <v>51</v>
      </c>
      <c r="P39" s="89">
        <v>99</v>
      </c>
      <c r="Q39" s="89">
        <v>0</v>
      </c>
      <c r="R39" s="89">
        <v>13</v>
      </c>
      <c r="S39" s="89">
        <v>0</v>
      </c>
      <c r="T39" s="89">
        <v>3</v>
      </c>
      <c r="U39" s="91">
        <f t="shared" si="3"/>
        <v>166</v>
      </c>
      <c r="V39" s="88" t="s">
        <v>112</v>
      </c>
      <c r="W39" s="89">
        <v>28</v>
      </c>
      <c r="X39" s="89">
        <v>36</v>
      </c>
      <c r="Y39" s="89">
        <v>92</v>
      </c>
      <c r="Z39" s="89">
        <v>0</v>
      </c>
      <c r="AA39" s="89">
        <v>0</v>
      </c>
      <c r="AB39" s="89">
        <v>114</v>
      </c>
      <c r="AC39" s="89">
        <f t="shared" si="4"/>
        <v>128</v>
      </c>
      <c r="AD39" s="89">
        <v>260</v>
      </c>
      <c r="AE39" s="91">
        <f t="shared" si="5"/>
        <v>294</v>
      </c>
    </row>
    <row r="40" spans="1:48">
      <c r="A40" s="74" t="s">
        <v>116</v>
      </c>
      <c r="B40" s="181">
        <v>15</v>
      </c>
      <c r="C40" s="182">
        <v>12</v>
      </c>
      <c r="D40" s="181">
        <v>0</v>
      </c>
      <c r="E40" s="181">
        <v>0</v>
      </c>
      <c r="F40" s="182">
        <f t="shared" ref="F40:F71" si="6">SUM(B40:E40)</f>
        <v>27</v>
      </c>
      <c r="G40" s="74" t="s">
        <v>116</v>
      </c>
      <c r="H40" s="82">
        <v>9</v>
      </c>
      <c r="I40" s="84">
        <v>5</v>
      </c>
      <c r="J40" s="82">
        <v>0</v>
      </c>
      <c r="K40" s="84">
        <f t="shared" ref="K40:K55" si="7">SUM(H40:J40)</f>
        <v>14</v>
      </c>
      <c r="L40" s="83">
        <f t="shared" ref="L40:L71" si="8">SUM(F40+K40)</f>
        <v>41</v>
      </c>
      <c r="N40" s="203" t="s">
        <v>113</v>
      </c>
      <c r="O40" s="293">
        <v>13</v>
      </c>
      <c r="P40" s="89">
        <v>27</v>
      </c>
      <c r="Q40" s="89">
        <v>16</v>
      </c>
      <c r="R40" s="89">
        <v>21</v>
      </c>
      <c r="S40" s="89">
        <v>0</v>
      </c>
      <c r="T40" s="89">
        <v>2</v>
      </c>
      <c r="U40" s="91">
        <f t="shared" ref="U40:U71" si="9">SUM(O40+P40+Q40+R40+S40+T40)</f>
        <v>79</v>
      </c>
      <c r="V40" s="88" t="s">
        <v>113</v>
      </c>
      <c r="W40" s="89">
        <v>14</v>
      </c>
      <c r="X40" s="89">
        <v>18</v>
      </c>
      <c r="Y40" s="89">
        <v>79</v>
      </c>
      <c r="Z40" s="89">
        <v>29</v>
      </c>
      <c r="AA40" s="89">
        <v>29</v>
      </c>
      <c r="AB40" s="89">
        <v>120</v>
      </c>
      <c r="AC40" s="89">
        <f t="shared" ref="AC40:AC61" si="10">SUM(X40+Y40+AA40)</f>
        <v>126</v>
      </c>
      <c r="AD40" s="89">
        <v>197</v>
      </c>
      <c r="AE40" s="91">
        <f t="shared" ref="AE40:AE61" si="11">SUM(AC40+U40)</f>
        <v>205</v>
      </c>
    </row>
    <row r="41" spans="1:48">
      <c r="A41" s="74" t="s">
        <v>117</v>
      </c>
      <c r="B41" s="181">
        <v>25</v>
      </c>
      <c r="C41" s="182">
        <v>14</v>
      </c>
      <c r="D41" s="181">
        <v>0</v>
      </c>
      <c r="E41" s="181">
        <v>0</v>
      </c>
      <c r="F41" s="182">
        <f t="shared" si="6"/>
        <v>39</v>
      </c>
      <c r="G41" s="74" t="s">
        <v>117</v>
      </c>
      <c r="H41" s="82">
        <v>14</v>
      </c>
      <c r="I41" s="84">
        <v>16</v>
      </c>
      <c r="J41" s="82">
        <v>0</v>
      </c>
      <c r="K41" s="84">
        <f t="shared" si="7"/>
        <v>30</v>
      </c>
      <c r="L41" s="83">
        <f t="shared" si="8"/>
        <v>69</v>
      </c>
      <c r="N41" s="203" t="s">
        <v>114</v>
      </c>
      <c r="O41" s="293">
        <v>11</v>
      </c>
      <c r="P41" s="89">
        <v>85</v>
      </c>
      <c r="Q41" s="89">
        <v>0</v>
      </c>
      <c r="R41" s="89">
        <v>11</v>
      </c>
      <c r="S41" s="89">
        <v>1</v>
      </c>
      <c r="T41" s="89">
        <v>2</v>
      </c>
      <c r="U41" s="91">
        <f t="shared" si="9"/>
        <v>110</v>
      </c>
      <c r="V41" s="88" t="s">
        <v>114</v>
      </c>
      <c r="W41" s="89">
        <v>25</v>
      </c>
      <c r="X41" s="89">
        <v>33</v>
      </c>
      <c r="Y41" s="89">
        <v>72</v>
      </c>
      <c r="Z41" s="89">
        <v>0</v>
      </c>
      <c r="AA41" s="89">
        <v>0</v>
      </c>
      <c r="AB41" s="89">
        <v>91</v>
      </c>
      <c r="AC41" s="89">
        <f t="shared" si="10"/>
        <v>105</v>
      </c>
      <c r="AD41" s="89">
        <v>190</v>
      </c>
      <c r="AE41" s="91">
        <f t="shared" si="11"/>
        <v>215</v>
      </c>
    </row>
    <row r="42" spans="1:48">
      <c r="A42" s="74" t="s">
        <v>118</v>
      </c>
      <c r="B42" s="181">
        <v>19</v>
      </c>
      <c r="C42" s="182">
        <v>26</v>
      </c>
      <c r="D42" s="181">
        <v>0</v>
      </c>
      <c r="E42" s="181">
        <v>0</v>
      </c>
      <c r="F42" s="182">
        <f t="shared" si="6"/>
        <v>45</v>
      </c>
      <c r="G42" s="74" t="s">
        <v>118</v>
      </c>
      <c r="H42" s="82">
        <v>12</v>
      </c>
      <c r="I42" s="84">
        <v>15</v>
      </c>
      <c r="J42" s="82">
        <v>0</v>
      </c>
      <c r="K42" s="84">
        <f t="shared" si="7"/>
        <v>27</v>
      </c>
      <c r="L42" s="83">
        <f t="shared" si="8"/>
        <v>72</v>
      </c>
      <c r="N42" s="203" t="s">
        <v>115</v>
      </c>
      <c r="O42" s="293">
        <v>5</v>
      </c>
      <c r="P42" s="89">
        <v>4</v>
      </c>
      <c r="Q42" s="89">
        <v>0</v>
      </c>
      <c r="R42" s="89">
        <v>3</v>
      </c>
      <c r="S42" s="89">
        <v>0</v>
      </c>
      <c r="T42" s="89">
        <v>0</v>
      </c>
      <c r="U42" s="91">
        <f t="shared" si="9"/>
        <v>12</v>
      </c>
      <c r="V42" s="88" t="s">
        <v>115</v>
      </c>
      <c r="W42" s="89">
        <v>5</v>
      </c>
      <c r="X42" s="89">
        <v>10</v>
      </c>
      <c r="Y42" s="89">
        <v>19</v>
      </c>
      <c r="Z42" s="89">
        <v>0</v>
      </c>
      <c r="AA42" s="89">
        <v>0</v>
      </c>
      <c r="AB42" s="89">
        <v>18</v>
      </c>
      <c r="AC42" s="89">
        <f t="shared" si="10"/>
        <v>29</v>
      </c>
      <c r="AD42" s="89">
        <v>26</v>
      </c>
      <c r="AE42" s="91">
        <f t="shared" si="11"/>
        <v>41</v>
      </c>
    </row>
    <row r="43" spans="1:48">
      <c r="A43" s="74" t="s">
        <v>119</v>
      </c>
      <c r="B43" s="181">
        <v>6</v>
      </c>
      <c r="C43" s="182">
        <v>4</v>
      </c>
      <c r="D43" s="181">
        <v>0</v>
      </c>
      <c r="E43" s="181">
        <v>0</v>
      </c>
      <c r="F43" s="182">
        <f t="shared" si="6"/>
        <v>10</v>
      </c>
      <c r="G43" s="74" t="s">
        <v>119</v>
      </c>
      <c r="H43" s="82">
        <v>4</v>
      </c>
      <c r="I43" s="84">
        <v>9</v>
      </c>
      <c r="J43" s="82">
        <v>0</v>
      </c>
      <c r="K43" s="84">
        <f t="shared" si="7"/>
        <v>13</v>
      </c>
      <c r="L43" s="83">
        <f t="shared" si="8"/>
        <v>23</v>
      </c>
      <c r="N43" s="203" t="s">
        <v>116</v>
      </c>
      <c r="O43" s="293">
        <v>2334</v>
      </c>
      <c r="P43" s="89">
        <v>1105</v>
      </c>
      <c r="Q43" s="89">
        <v>341</v>
      </c>
      <c r="R43" s="89">
        <v>0</v>
      </c>
      <c r="S43" s="89">
        <v>80</v>
      </c>
      <c r="T43" s="89">
        <v>4</v>
      </c>
      <c r="U43" s="91">
        <f t="shared" si="9"/>
        <v>3864</v>
      </c>
      <c r="V43" s="88" t="s">
        <v>116</v>
      </c>
      <c r="W43" s="89">
        <v>983</v>
      </c>
      <c r="X43" s="89">
        <v>1005</v>
      </c>
      <c r="Y43" s="89">
        <v>799</v>
      </c>
      <c r="Z43" s="89">
        <v>457</v>
      </c>
      <c r="AA43" s="89">
        <v>457</v>
      </c>
      <c r="AB43" s="89">
        <v>2229</v>
      </c>
      <c r="AC43" s="89">
        <f t="shared" si="10"/>
        <v>2261</v>
      </c>
      <c r="AD43" s="89">
        <v>6041</v>
      </c>
      <c r="AE43" s="91">
        <f t="shared" si="11"/>
        <v>6125</v>
      </c>
    </row>
    <row r="44" spans="1:48">
      <c r="A44" s="74" t="s">
        <v>120</v>
      </c>
      <c r="B44" s="181">
        <v>10</v>
      </c>
      <c r="C44" s="182">
        <v>9</v>
      </c>
      <c r="D44" s="181">
        <v>0</v>
      </c>
      <c r="E44" s="181">
        <v>1</v>
      </c>
      <c r="F44" s="182">
        <f t="shared" si="6"/>
        <v>20</v>
      </c>
      <c r="G44" s="74" t="s">
        <v>120</v>
      </c>
      <c r="H44" s="82">
        <v>7</v>
      </c>
      <c r="I44" s="84">
        <v>8</v>
      </c>
      <c r="J44" s="82">
        <v>0</v>
      </c>
      <c r="K44" s="84">
        <f t="shared" si="7"/>
        <v>15</v>
      </c>
      <c r="L44" s="83">
        <f t="shared" si="8"/>
        <v>35</v>
      </c>
      <c r="N44" s="203" t="s">
        <v>117</v>
      </c>
      <c r="O44" s="293">
        <v>3156</v>
      </c>
      <c r="P44" s="89">
        <v>1151</v>
      </c>
      <c r="Q44" s="89">
        <v>260</v>
      </c>
      <c r="R44" s="89">
        <v>0</v>
      </c>
      <c r="S44" s="89">
        <v>113</v>
      </c>
      <c r="T44" s="89">
        <v>15</v>
      </c>
      <c r="U44" s="91">
        <f t="shared" si="9"/>
        <v>4695</v>
      </c>
      <c r="V44" s="88" t="s">
        <v>117</v>
      </c>
      <c r="W44" s="89">
        <v>765</v>
      </c>
      <c r="X44" s="89">
        <v>798</v>
      </c>
      <c r="Y44" s="89">
        <v>883</v>
      </c>
      <c r="Z44" s="89">
        <v>124</v>
      </c>
      <c r="AA44" s="89">
        <v>124</v>
      </c>
      <c r="AB44" s="89">
        <v>1740</v>
      </c>
      <c r="AC44" s="89">
        <f t="shared" si="10"/>
        <v>1805</v>
      </c>
      <c r="AD44" s="89">
        <v>6349</v>
      </c>
      <c r="AE44" s="91">
        <f t="shared" si="11"/>
        <v>6500</v>
      </c>
    </row>
    <row r="45" spans="1:48">
      <c r="A45" s="74" t="s">
        <v>121</v>
      </c>
      <c r="B45" s="181">
        <v>117</v>
      </c>
      <c r="C45" s="182">
        <v>25</v>
      </c>
      <c r="D45" s="181">
        <v>0</v>
      </c>
      <c r="E45" s="181">
        <v>2</v>
      </c>
      <c r="F45" s="182">
        <f t="shared" si="6"/>
        <v>144</v>
      </c>
      <c r="G45" s="74" t="s">
        <v>121</v>
      </c>
      <c r="H45" s="82">
        <v>38</v>
      </c>
      <c r="I45" s="84">
        <v>24</v>
      </c>
      <c r="J45" s="82">
        <v>5</v>
      </c>
      <c r="K45" s="84">
        <f t="shared" si="7"/>
        <v>67</v>
      </c>
      <c r="L45" s="83">
        <f t="shared" si="8"/>
        <v>211</v>
      </c>
      <c r="N45" s="203" t="s">
        <v>118</v>
      </c>
      <c r="O45" s="293">
        <v>1304</v>
      </c>
      <c r="P45" s="89">
        <v>1172</v>
      </c>
      <c r="Q45" s="89">
        <v>77</v>
      </c>
      <c r="R45" s="89">
        <v>31</v>
      </c>
      <c r="S45" s="89">
        <v>5</v>
      </c>
      <c r="T45" s="89">
        <v>14</v>
      </c>
      <c r="U45" s="91">
        <f t="shared" si="9"/>
        <v>2603</v>
      </c>
      <c r="V45" s="88" t="s">
        <v>118</v>
      </c>
      <c r="W45" s="89">
        <v>685</v>
      </c>
      <c r="X45" s="89">
        <v>731</v>
      </c>
      <c r="Y45" s="89">
        <v>910</v>
      </c>
      <c r="Z45" s="89">
        <v>58</v>
      </c>
      <c r="AA45" s="89">
        <v>58</v>
      </c>
      <c r="AB45" s="89">
        <v>1623</v>
      </c>
      <c r="AC45" s="89">
        <f t="shared" si="10"/>
        <v>1699</v>
      </c>
      <c r="AD45" s="89">
        <v>4132</v>
      </c>
      <c r="AE45" s="91">
        <f t="shared" si="11"/>
        <v>4302</v>
      </c>
    </row>
    <row r="46" spans="1:48" s="44" customFormat="1">
      <c r="A46" s="74" t="s">
        <v>122</v>
      </c>
      <c r="B46" s="181">
        <v>2</v>
      </c>
      <c r="C46" s="182">
        <v>7</v>
      </c>
      <c r="D46" s="181">
        <v>0</v>
      </c>
      <c r="E46" s="181">
        <v>1</v>
      </c>
      <c r="F46" s="182">
        <f t="shared" si="6"/>
        <v>10</v>
      </c>
      <c r="G46" s="74" t="s">
        <v>122</v>
      </c>
      <c r="H46" s="82">
        <v>3</v>
      </c>
      <c r="I46" s="84">
        <v>3</v>
      </c>
      <c r="J46" s="82">
        <v>0</v>
      </c>
      <c r="K46" s="84">
        <f t="shared" si="7"/>
        <v>6</v>
      </c>
      <c r="L46" s="83">
        <f t="shared" si="8"/>
        <v>16</v>
      </c>
      <c r="N46" s="203" t="s">
        <v>119</v>
      </c>
      <c r="O46" s="293">
        <v>2376</v>
      </c>
      <c r="P46" s="89">
        <v>332</v>
      </c>
      <c r="Q46" s="89">
        <v>70</v>
      </c>
      <c r="R46" s="89">
        <v>15</v>
      </c>
      <c r="S46" s="89">
        <v>49</v>
      </c>
      <c r="T46" s="89">
        <v>4</v>
      </c>
      <c r="U46" s="91">
        <f t="shared" si="9"/>
        <v>2846</v>
      </c>
      <c r="V46" s="88" t="s">
        <v>119</v>
      </c>
      <c r="W46" s="89">
        <v>200</v>
      </c>
      <c r="X46" s="89">
        <v>208</v>
      </c>
      <c r="Y46" s="89">
        <v>603</v>
      </c>
      <c r="Z46" s="89">
        <v>8</v>
      </c>
      <c r="AA46" s="89">
        <v>8</v>
      </c>
      <c r="AB46" s="89">
        <v>799</v>
      </c>
      <c r="AC46" s="89">
        <f t="shared" si="10"/>
        <v>819</v>
      </c>
      <c r="AD46" s="89">
        <v>3624</v>
      </c>
      <c r="AE46" s="91">
        <f t="shared" si="11"/>
        <v>3665</v>
      </c>
      <c r="AG46"/>
      <c r="AH46"/>
      <c r="AI46"/>
      <c r="AJ46"/>
      <c r="AK46"/>
      <c r="AL46"/>
      <c r="AM46"/>
      <c r="AN46"/>
      <c r="AO46"/>
      <c r="AP46"/>
      <c r="AQ46"/>
      <c r="AR46"/>
      <c r="AS46"/>
      <c r="AT46"/>
      <c r="AU46"/>
      <c r="AV46"/>
    </row>
    <row r="47" spans="1:48">
      <c r="A47" s="74" t="s">
        <v>123</v>
      </c>
      <c r="B47" s="181">
        <v>6</v>
      </c>
      <c r="C47" s="182">
        <v>5</v>
      </c>
      <c r="D47" s="181">
        <v>0</v>
      </c>
      <c r="E47" s="181">
        <v>1</v>
      </c>
      <c r="F47" s="182">
        <f t="shared" si="6"/>
        <v>12</v>
      </c>
      <c r="G47" s="74" t="s">
        <v>123</v>
      </c>
      <c r="H47" s="82">
        <v>10</v>
      </c>
      <c r="I47" s="84">
        <v>5</v>
      </c>
      <c r="J47" s="82">
        <v>0</v>
      </c>
      <c r="K47" s="84">
        <f t="shared" si="7"/>
        <v>15</v>
      </c>
      <c r="L47" s="83">
        <f t="shared" si="8"/>
        <v>27</v>
      </c>
      <c r="N47" s="203" t="s">
        <v>120</v>
      </c>
      <c r="O47" s="293">
        <v>989</v>
      </c>
      <c r="P47" s="89">
        <v>888</v>
      </c>
      <c r="Q47" s="89">
        <v>87</v>
      </c>
      <c r="R47" s="89">
        <v>35</v>
      </c>
      <c r="S47" s="89">
        <v>0</v>
      </c>
      <c r="T47" s="89">
        <v>16</v>
      </c>
      <c r="U47" s="91">
        <f t="shared" si="9"/>
        <v>2015</v>
      </c>
      <c r="V47" s="88" t="s">
        <v>120</v>
      </c>
      <c r="W47" s="89">
        <v>324</v>
      </c>
      <c r="X47" s="89">
        <v>337</v>
      </c>
      <c r="Y47" s="89">
        <v>653</v>
      </c>
      <c r="Z47" s="89">
        <v>65</v>
      </c>
      <c r="AA47" s="89">
        <v>65</v>
      </c>
      <c r="AB47" s="89">
        <v>1026</v>
      </c>
      <c r="AC47" s="89">
        <f t="shared" si="10"/>
        <v>1055</v>
      </c>
      <c r="AD47" s="89">
        <v>3002</v>
      </c>
      <c r="AE47" s="91">
        <f t="shared" si="11"/>
        <v>3070</v>
      </c>
    </row>
    <row r="48" spans="1:48">
      <c r="A48" s="74" t="s">
        <v>124</v>
      </c>
      <c r="B48" s="181">
        <v>4</v>
      </c>
      <c r="C48" s="182">
        <v>5</v>
      </c>
      <c r="D48" s="181">
        <v>0</v>
      </c>
      <c r="E48" s="181">
        <v>0</v>
      </c>
      <c r="F48" s="182">
        <f t="shared" si="6"/>
        <v>9</v>
      </c>
      <c r="G48" s="74" t="s">
        <v>124</v>
      </c>
      <c r="H48" s="82">
        <v>2</v>
      </c>
      <c r="I48" s="84">
        <v>6</v>
      </c>
      <c r="J48" s="82">
        <v>0</v>
      </c>
      <c r="K48" s="84">
        <f t="shared" si="7"/>
        <v>8</v>
      </c>
      <c r="L48" s="83">
        <f t="shared" si="8"/>
        <v>17</v>
      </c>
      <c r="N48" s="203" t="s">
        <v>121</v>
      </c>
      <c r="O48" s="293">
        <v>897</v>
      </c>
      <c r="P48" s="89">
        <v>804</v>
      </c>
      <c r="Q48" s="89">
        <v>77</v>
      </c>
      <c r="R48" s="89">
        <v>41</v>
      </c>
      <c r="S48" s="89">
        <v>6</v>
      </c>
      <c r="T48" s="89">
        <v>13</v>
      </c>
      <c r="U48" s="91">
        <f t="shared" si="9"/>
        <v>1838</v>
      </c>
      <c r="V48" s="88" t="s">
        <v>121</v>
      </c>
      <c r="W48" s="89">
        <v>356</v>
      </c>
      <c r="X48" s="89">
        <v>443</v>
      </c>
      <c r="Y48" s="89">
        <v>594</v>
      </c>
      <c r="Z48" s="89">
        <v>25</v>
      </c>
      <c r="AA48" s="89">
        <v>35</v>
      </c>
      <c r="AB48" s="89">
        <v>927</v>
      </c>
      <c r="AC48" s="89">
        <f t="shared" si="10"/>
        <v>1072</v>
      </c>
      <c r="AD48" s="89">
        <v>2502</v>
      </c>
      <c r="AE48" s="91">
        <f t="shared" si="11"/>
        <v>2910</v>
      </c>
    </row>
    <row r="49" spans="1:31">
      <c r="A49" s="74" t="s">
        <v>125</v>
      </c>
      <c r="B49" s="181">
        <v>36</v>
      </c>
      <c r="C49" s="182">
        <v>15</v>
      </c>
      <c r="D49" s="181">
        <v>0</v>
      </c>
      <c r="E49" s="181">
        <v>0</v>
      </c>
      <c r="F49" s="182">
        <f t="shared" si="6"/>
        <v>51</v>
      </c>
      <c r="G49" s="74" t="s">
        <v>125</v>
      </c>
      <c r="H49" s="82">
        <v>84</v>
      </c>
      <c r="I49" s="84">
        <v>11</v>
      </c>
      <c r="J49" s="82">
        <v>0</v>
      </c>
      <c r="K49" s="84">
        <f t="shared" si="7"/>
        <v>95</v>
      </c>
      <c r="L49" s="83">
        <f t="shared" si="8"/>
        <v>146</v>
      </c>
      <c r="N49" s="203" t="s">
        <v>122</v>
      </c>
      <c r="O49" s="293">
        <v>2</v>
      </c>
      <c r="P49" s="89">
        <v>35</v>
      </c>
      <c r="Q49" s="89">
        <v>0</v>
      </c>
      <c r="R49" s="89">
        <v>14</v>
      </c>
      <c r="S49" s="89">
        <v>0</v>
      </c>
      <c r="T49" s="89">
        <v>0</v>
      </c>
      <c r="U49" s="91">
        <f t="shared" si="9"/>
        <v>51</v>
      </c>
      <c r="V49" s="88" t="s">
        <v>122</v>
      </c>
      <c r="W49" s="89"/>
      <c r="X49" s="89">
        <v>14</v>
      </c>
      <c r="Y49" s="89">
        <v>33</v>
      </c>
      <c r="Z49" s="89"/>
      <c r="AA49" s="89">
        <v>0</v>
      </c>
      <c r="AB49" s="89"/>
      <c r="AC49" s="89">
        <f t="shared" si="10"/>
        <v>47</v>
      </c>
      <c r="AD49" s="89"/>
      <c r="AE49" s="91">
        <f t="shared" si="11"/>
        <v>98</v>
      </c>
    </row>
    <row r="50" spans="1:31">
      <c r="A50" s="74" t="s">
        <v>126</v>
      </c>
      <c r="B50" s="181">
        <v>9</v>
      </c>
      <c r="C50" s="182">
        <v>5</v>
      </c>
      <c r="D50" s="181">
        <v>0</v>
      </c>
      <c r="E50" s="181">
        <v>0</v>
      </c>
      <c r="F50" s="182">
        <f t="shared" si="6"/>
        <v>14</v>
      </c>
      <c r="G50" s="74" t="s">
        <v>126</v>
      </c>
      <c r="H50" s="82">
        <v>9</v>
      </c>
      <c r="I50" s="84">
        <v>8</v>
      </c>
      <c r="J50" s="82">
        <v>0</v>
      </c>
      <c r="K50" s="84">
        <f t="shared" si="7"/>
        <v>17</v>
      </c>
      <c r="L50" s="83">
        <f t="shared" si="8"/>
        <v>31</v>
      </c>
      <c r="N50" s="203" t="s">
        <v>310</v>
      </c>
      <c r="O50" s="293">
        <v>0</v>
      </c>
      <c r="P50" s="89">
        <v>35</v>
      </c>
      <c r="Q50" s="89">
        <v>0</v>
      </c>
      <c r="R50" s="89">
        <v>22</v>
      </c>
      <c r="S50" s="89">
        <v>0</v>
      </c>
      <c r="T50" s="89">
        <v>5</v>
      </c>
      <c r="U50" s="91">
        <f t="shared" si="9"/>
        <v>62</v>
      </c>
      <c r="V50" s="88" t="s">
        <v>310</v>
      </c>
      <c r="W50" s="89"/>
      <c r="X50" s="89">
        <v>0</v>
      </c>
      <c r="Y50" s="89">
        <v>24</v>
      </c>
      <c r="Z50" s="89"/>
      <c r="AA50" s="89">
        <v>0</v>
      </c>
      <c r="AB50" s="89"/>
      <c r="AC50" s="89">
        <f t="shared" si="10"/>
        <v>24</v>
      </c>
      <c r="AD50" s="89"/>
      <c r="AE50" s="91">
        <f t="shared" si="11"/>
        <v>86</v>
      </c>
    </row>
    <row r="51" spans="1:31">
      <c r="A51" s="74" t="s">
        <v>127</v>
      </c>
      <c r="B51" s="181">
        <v>10</v>
      </c>
      <c r="C51" s="182">
        <v>0</v>
      </c>
      <c r="D51" s="181">
        <v>1</v>
      </c>
      <c r="E51" s="181">
        <v>0</v>
      </c>
      <c r="F51" s="182">
        <f t="shared" si="6"/>
        <v>11</v>
      </c>
      <c r="G51" s="74" t="s">
        <v>127</v>
      </c>
      <c r="H51" s="82">
        <v>10</v>
      </c>
      <c r="I51" s="84">
        <v>1</v>
      </c>
      <c r="J51" s="82">
        <v>1</v>
      </c>
      <c r="K51" s="84">
        <f t="shared" si="7"/>
        <v>12</v>
      </c>
      <c r="L51" s="83">
        <f t="shared" si="8"/>
        <v>23</v>
      </c>
      <c r="N51" s="203" t="s">
        <v>123</v>
      </c>
      <c r="O51" s="293">
        <v>312</v>
      </c>
      <c r="P51" s="89">
        <v>188</v>
      </c>
      <c r="Q51" s="89">
        <v>78</v>
      </c>
      <c r="R51" s="89">
        <v>31</v>
      </c>
      <c r="S51" s="89">
        <v>0</v>
      </c>
      <c r="T51" s="89">
        <v>8</v>
      </c>
      <c r="U51" s="91">
        <f t="shared" si="9"/>
        <v>617</v>
      </c>
      <c r="V51" s="88" t="s">
        <v>123</v>
      </c>
      <c r="W51" s="89">
        <v>107</v>
      </c>
      <c r="X51" s="89">
        <v>127</v>
      </c>
      <c r="Y51" s="89">
        <v>221</v>
      </c>
      <c r="Z51" s="89">
        <v>41</v>
      </c>
      <c r="AA51" s="89">
        <v>41</v>
      </c>
      <c r="AB51" s="89">
        <v>359</v>
      </c>
      <c r="AC51" s="89">
        <f t="shared" si="10"/>
        <v>389</v>
      </c>
      <c r="AD51" s="89">
        <v>959</v>
      </c>
      <c r="AE51" s="91">
        <f t="shared" si="11"/>
        <v>1006</v>
      </c>
    </row>
    <row r="52" spans="1:31">
      <c r="A52" s="74" t="s">
        <v>128</v>
      </c>
      <c r="B52" s="181">
        <v>55</v>
      </c>
      <c r="C52" s="182">
        <v>13</v>
      </c>
      <c r="D52" s="181">
        <v>0</v>
      </c>
      <c r="E52" s="181">
        <v>2</v>
      </c>
      <c r="F52" s="182">
        <f t="shared" si="6"/>
        <v>70</v>
      </c>
      <c r="G52" s="74" t="s">
        <v>128</v>
      </c>
      <c r="H52" s="82">
        <v>74</v>
      </c>
      <c r="I52" s="84">
        <v>13</v>
      </c>
      <c r="J52" s="82">
        <v>0</v>
      </c>
      <c r="K52" s="84">
        <f t="shared" si="7"/>
        <v>87</v>
      </c>
      <c r="L52" s="83">
        <f t="shared" si="8"/>
        <v>157</v>
      </c>
      <c r="N52" s="203" t="s">
        <v>124</v>
      </c>
      <c r="O52" s="293">
        <v>152</v>
      </c>
      <c r="P52" s="89">
        <v>98</v>
      </c>
      <c r="Q52" s="89">
        <v>4</v>
      </c>
      <c r="R52" s="89">
        <v>4</v>
      </c>
      <c r="S52" s="89">
        <v>0</v>
      </c>
      <c r="T52" s="89">
        <v>1</v>
      </c>
      <c r="U52" s="91">
        <f t="shared" si="9"/>
        <v>259</v>
      </c>
      <c r="V52" s="88" t="s">
        <v>124</v>
      </c>
      <c r="W52" s="89">
        <v>66</v>
      </c>
      <c r="X52" s="89">
        <v>70</v>
      </c>
      <c r="Y52" s="89">
        <v>192</v>
      </c>
      <c r="Z52" s="89">
        <v>4</v>
      </c>
      <c r="AA52" s="89">
        <v>4</v>
      </c>
      <c r="AB52" s="89">
        <v>250</v>
      </c>
      <c r="AC52" s="89">
        <f t="shared" si="10"/>
        <v>266</v>
      </c>
      <c r="AD52" s="89">
        <v>491</v>
      </c>
      <c r="AE52" s="91">
        <f t="shared" si="11"/>
        <v>525</v>
      </c>
    </row>
    <row r="53" spans="1:31">
      <c r="A53" s="74" t="s">
        <v>129</v>
      </c>
      <c r="B53" s="181">
        <v>31</v>
      </c>
      <c r="C53" s="182">
        <v>18</v>
      </c>
      <c r="D53" s="181">
        <v>0</v>
      </c>
      <c r="E53" s="181">
        <v>1</v>
      </c>
      <c r="F53" s="182">
        <f t="shared" si="6"/>
        <v>50</v>
      </c>
      <c r="G53" s="74" t="s">
        <v>129</v>
      </c>
      <c r="H53" s="82">
        <v>12</v>
      </c>
      <c r="I53" s="84">
        <v>17</v>
      </c>
      <c r="J53" s="82">
        <v>0</v>
      </c>
      <c r="K53" s="84">
        <f t="shared" si="7"/>
        <v>29</v>
      </c>
      <c r="L53" s="83">
        <f t="shared" si="8"/>
        <v>79</v>
      </c>
      <c r="N53" s="203" t="s">
        <v>125</v>
      </c>
      <c r="O53" s="293">
        <v>4207</v>
      </c>
      <c r="P53" s="89">
        <v>2204</v>
      </c>
      <c r="Q53" s="89">
        <v>134</v>
      </c>
      <c r="R53" s="89">
        <v>0</v>
      </c>
      <c r="S53" s="89">
        <v>63</v>
      </c>
      <c r="T53" s="89">
        <v>17</v>
      </c>
      <c r="U53" s="91">
        <f t="shared" si="9"/>
        <v>6625</v>
      </c>
      <c r="V53" s="88" t="s">
        <v>125</v>
      </c>
      <c r="W53" s="89">
        <v>2015</v>
      </c>
      <c r="X53" s="89">
        <v>2179</v>
      </c>
      <c r="Y53" s="205">
        <v>948</v>
      </c>
      <c r="Z53" s="89">
        <v>256</v>
      </c>
      <c r="AA53" s="89">
        <v>256</v>
      </c>
      <c r="AB53" s="89">
        <v>3197</v>
      </c>
      <c r="AC53" s="89">
        <f t="shared" si="10"/>
        <v>3383</v>
      </c>
      <c r="AD53" s="89">
        <v>9707</v>
      </c>
      <c r="AE53" s="91">
        <f t="shared" si="11"/>
        <v>10008</v>
      </c>
    </row>
    <row r="54" spans="1:31">
      <c r="A54" s="74" t="s">
        <v>130</v>
      </c>
      <c r="B54" s="181">
        <v>22</v>
      </c>
      <c r="C54" s="182">
        <v>18</v>
      </c>
      <c r="D54" s="181">
        <v>20</v>
      </c>
      <c r="E54" s="181">
        <v>0</v>
      </c>
      <c r="F54" s="182">
        <f t="shared" si="6"/>
        <v>60</v>
      </c>
      <c r="G54" s="74" t="s">
        <v>130</v>
      </c>
      <c r="H54" s="82">
        <v>35</v>
      </c>
      <c r="I54" s="84">
        <v>27</v>
      </c>
      <c r="J54" s="82">
        <v>24</v>
      </c>
      <c r="K54" s="84">
        <f t="shared" si="7"/>
        <v>86</v>
      </c>
      <c r="L54" s="83">
        <f t="shared" si="8"/>
        <v>146</v>
      </c>
      <c r="N54" s="203" t="s">
        <v>126</v>
      </c>
      <c r="O54" s="293">
        <v>1183</v>
      </c>
      <c r="P54" s="89">
        <v>646</v>
      </c>
      <c r="Q54" s="89">
        <v>72</v>
      </c>
      <c r="R54" s="89">
        <v>0</v>
      </c>
      <c r="S54" s="89">
        <v>80</v>
      </c>
      <c r="T54" s="89">
        <v>3</v>
      </c>
      <c r="U54" s="91">
        <f t="shared" si="9"/>
        <v>1984</v>
      </c>
      <c r="V54" s="88" t="s">
        <v>126</v>
      </c>
      <c r="W54" s="89">
        <v>557</v>
      </c>
      <c r="X54" s="89">
        <v>576</v>
      </c>
      <c r="Y54" s="89">
        <v>477</v>
      </c>
      <c r="Z54" s="89">
        <v>16</v>
      </c>
      <c r="AA54" s="89">
        <v>16</v>
      </c>
      <c r="AB54" s="89">
        <v>1034</v>
      </c>
      <c r="AC54" s="89">
        <f t="shared" si="10"/>
        <v>1069</v>
      </c>
      <c r="AD54" s="89">
        <v>2992</v>
      </c>
      <c r="AE54" s="91">
        <f t="shared" si="11"/>
        <v>3053</v>
      </c>
    </row>
    <row r="55" spans="1:31">
      <c r="A55" s="183" t="s">
        <v>273</v>
      </c>
      <c r="B55" s="184">
        <v>5</v>
      </c>
      <c r="C55" s="185">
        <v>10</v>
      </c>
      <c r="D55" s="184">
        <v>0</v>
      </c>
      <c r="E55" s="184">
        <v>0</v>
      </c>
      <c r="F55" s="195">
        <f t="shared" si="6"/>
        <v>15</v>
      </c>
      <c r="G55" s="183" t="s">
        <v>273</v>
      </c>
      <c r="H55" s="186">
        <v>3</v>
      </c>
      <c r="I55" s="187">
        <v>2</v>
      </c>
      <c r="J55" s="186">
        <v>0</v>
      </c>
      <c r="K55" s="187">
        <f t="shared" si="7"/>
        <v>5</v>
      </c>
      <c r="L55" s="188">
        <f t="shared" si="8"/>
        <v>20</v>
      </c>
      <c r="N55" s="203" t="s">
        <v>127</v>
      </c>
      <c r="O55" s="293">
        <v>191</v>
      </c>
      <c r="P55" s="89">
        <v>8</v>
      </c>
      <c r="Q55" s="89">
        <v>44</v>
      </c>
      <c r="R55" s="89">
        <v>0</v>
      </c>
      <c r="S55" s="89">
        <v>13</v>
      </c>
      <c r="T55" s="89">
        <v>1</v>
      </c>
      <c r="U55" s="91">
        <f t="shared" si="9"/>
        <v>257</v>
      </c>
      <c r="V55" s="88" t="s">
        <v>127</v>
      </c>
      <c r="W55" s="89">
        <v>298</v>
      </c>
      <c r="X55" s="89">
        <v>319</v>
      </c>
      <c r="Y55" s="89">
        <v>29</v>
      </c>
      <c r="Z55" s="89">
        <v>37</v>
      </c>
      <c r="AA55" s="89">
        <v>39</v>
      </c>
      <c r="AB55" s="89">
        <v>362</v>
      </c>
      <c r="AC55" s="89">
        <f t="shared" si="10"/>
        <v>387</v>
      </c>
      <c r="AD55" s="89">
        <v>602</v>
      </c>
      <c r="AE55" s="91">
        <f t="shared" si="11"/>
        <v>644</v>
      </c>
    </row>
    <row r="56" spans="1:31">
      <c r="A56" s="189" t="s">
        <v>0</v>
      </c>
      <c r="B56" s="190">
        <f>SUM(B8:B55)</f>
        <v>745</v>
      </c>
      <c r="C56" s="191">
        <f>SUM(C8:C55)</f>
        <v>377</v>
      </c>
      <c r="D56" s="190">
        <f>SUM(D8:D55)</f>
        <v>33</v>
      </c>
      <c r="E56" s="190">
        <f>SUM(E8:E55)</f>
        <v>23</v>
      </c>
      <c r="F56" s="196">
        <f t="shared" si="6"/>
        <v>1178</v>
      </c>
      <c r="G56" s="189" t="s">
        <v>0</v>
      </c>
      <c r="H56" s="192">
        <f>SUM(H8:H55)</f>
        <v>773</v>
      </c>
      <c r="I56" s="193">
        <f>SUM(I8:I55)</f>
        <v>427</v>
      </c>
      <c r="J56" s="192">
        <f>SUM(J8:J55)</f>
        <v>84</v>
      </c>
      <c r="K56" s="193">
        <f>SUM(H56:J56)</f>
        <v>1284</v>
      </c>
      <c r="L56" s="194">
        <f t="shared" si="8"/>
        <v>2462</v>
      </c>
      <c r="N56" s="203" t="s">
        <v>128</v>
      </c>
      <c r="O56" s="293">
        <v>2639</v>
      </c>
      <c r="P56" s="89">
        <v>952</v>
      </c>
      <c r="Q56" s="89">
        <v>343</v>
      </c>
      <c r="R56" s="89">
        <v>114</v>
      </c>
      <c r="S56" s="89">
        <v>46</v>
      </c>
      <c r="T56" s="89">
        <v>10</v>
      </c>
      <c r="U56" s="91">
        <f t="shared" si="9"/>
        <v>4104</v>
      </c>
      <c r="V56" s="88" t="s">
        <v>128</v>
      </c>
      <c r="W56" s="89">
        <v>447</v>
      </c>
      <c r="X56" s="89">
        <v>588</v>
      </c>
      <c r="Y56" s="89">
        <v>782</v>
      </c>
      <c r="Z56" s="89">
        <v>226</v>
      </c>
      <c r="AA56" s="89">
        <v>226</v>
      </c>
      <c r="AB56" s="89">
        <v>1429</v>
      </c>
      <c r="AC56" s="89">
        <f t="shared" si="10"/>
        <v>1596</v>
      </c>
      <c r="AD56" s="89">
        <v>5391</v>
      </c>
      <c r="AE56" s="91">
        <f t="shared" si="11"/>
        <v>5700</v>
      </c>
    </row>
    <row r="57" spans="1:31">
      <c r="N57" s="203" t="s">
        <v>129</v>
      </c>
      <c r="O57" s="293">
        <v>315</v>
      </c>
      <c r="P57" s="89">
        <v>386</v>
      </c>
      <c r="Q57" s="89">
        <v>54</v>
      </c>
      <c r="R57" s="89">
        <v>28</v>
      </c>
      <c r="S57" s="89">
        <v>3</v>
      </c>
      <c r="T57" s="89">
        <v>5</v>
      </c>
      <c r="U57" s="91">
        <f t="shared" si="9"/>
        <v>791</v>
      </c>
      <c r="V57" s="88" t="s">
        <v>129</v>
      </c>
      <c r="W57" s="89">
        <v>113</v>
      </c>
      <c r="X57" s="89">
        <v>135</v>
      </c>
      <c r="Y57" s="89">
        <v>378</v>
      </c>
      <c r="Z57" s="89">
        <v>11</v>
      </c>
      <c r="AA57" s="89">
        <v>11</v>
      </c>
      <c r="AB57" s="89">
        <v>468</v>
      </c>
      <c r="AC57" s="89">
        <f t="shared" si="10"/>
        <v>524</v>
      </c>
      <c r="AD57" s="89">
        <v>1157</v>
      </c>
      <c r="AE57" s="91">
        <f t="shared" si="11"/>
        <v>1315</v>
      </c>
    </row>
    <row r="58" spans="1:31" ht="18" customHeight="1">
      <c r="N58" s="203" t="s">
        <v>130</v>
      </c>
      <c r="O58" s="293">
        <v>4685</v>
      </c>
      <c r="P58" s="89">
        <v>3832</v>
      </c>
      <c r="Q58" s="89">
        <v>6927</v>
      </c>
      <c r="R58" s="89">
        <v>0</v>
      </c>
      <c r="S58" s="89">
        <v>27</v>
      </c>
      <c r="T58" s="89">
        <v>3</v>
      </c>
      <c r="U58" s="91">
        <f t="shared" si="9"/>
        <v>15474</v>
      </c>
      <c r="V58" s="88" t="s">
        <v>130</v>
      </c>
      <c r="W58" s="89">
        <v>3601</v>
      </c>
      <c r="X58" s="89">
        <v>3666</v>
      </c>
      <c r="Y58" s="89">
        <v>1848</v>
      </c>
      <c r="Z58" s="89">
        <v>6670</v>
      </c>
      <c r="AA58" s="89">
        <v>6718</v>
      </c>
      <c r="AB58" s="89">
        <v>12065</v>
      </c>
      <c r="AC58" s="89">
        <f t="shared" si="10"/>
        <v>12232</v>
      </c>
      <c r="AD58" s="89">
        <v>27412</v>
      </c>
      <c r="AE58" s="91">
        <f t="shared" si="11"/>
        <v>27706</v>
      </c>
    </row>
    <row r="59" spans="1:31" ht="18.75" customHeight="1">
      <c r="N59" s="203" t="s">
        <v>213</v>
      </c>
      <c r="O59" s="89">
        <v>403</v>
      </c>
      <c r="P59" s="89">
        <v>759</v>
      </c>
      <c r="Q59" s="89">
        <v>319</v>
      </c>
      <c r="R59" s="89">
        <v>0</v>
      </c>
      <c r="S59" s="89">
        <v>0</v>
      </c>
      <c r="T59" s="89">
        <v>0</v>
      </c>
      <c r="U59" s="91">
        <f t="shared" si="9"/>
        <v>1481</v>
      </c>
      <c r="V59" s="88" t="s">
        <v>213</v>
      </c>
      <c r="W59" s="89">
        <v>3601</v>
      </c>
      <c r="X59" s="89">
        <v>449</v>
      </c>
      <c r="Y59" s="89">
        <v>747</v>
      </c>
      <c r="Z59" s="89">
        <v>6670</v>
      </c>
      <c r="AA59" s="89">
        <v>34</v>
      </c>
      <c r="AB59" s="89">
        <v>12065</v>
      </c>
      <c r="AC59" s="89">
        <f t="shared" si="10"/>
        <v>1230</v>
      </c>
      <c r="AD59" s="89">
        <v>27412</v>
      </c>
      <c r="AE59" s="91">
        <f t="shared" si="11"/>
        <v>2711</v>
      </c>
    </row>
    <row r="60" spans="1:31" ht="18.75" customHeight="1">
      <c r="N60" s="203" t="s">
        <v>214</v>
      </c>
      <c r="O60" s="89">
        <v>722</v>
      </c>
      <c r="P60" s="89">
        <v>706</v>
      </c>
      <c r="Q60" s="89">
        <v>311</v>
      </c>
      <c r="R60" s="89">
        <v>4</v>
      </c>
      <c r="S60" s="89">
        <v>25</v>
      </c>
      <c r="T60" s="89">
        <v>0</v>
      </c>
      <c r="U60" s="91">
        <f t="shared" si="9"/>
        <v>1768</v>
      </c>
      <c r="V60" s="88" t="s">
        <v>214</v>
      </c>
      <c r="W60" s="89">
        <v>3601</v>
      </c>
      <c r="X60" s="89">
        <v>141</v>
      </c>
      <c r="Y60" s="89">
        <v>113</v>
      </c>
      <c r="Z60" s="89">
        <v>6670</v>
      </c>
      <c r="AA60" s="89">
        <v>512</v>
      </c>
      <c r="AB60" s="89">
        <v>12065</v>
      </c>
      <c r="AC60" s="89">
        <f t="shared" si="10"/>
        <v>766</v>
      </c>
      <c r="AD60" s="89">
        <v>27412</v>
      </c>
      <c r="AE60" s="91">
        <f t="shared" si="11"/>
        <v>2534</v>
      </c>
    </row>
    <row r="61" spans="1:31">
      <c r="A61" s="197" t="s">
        <v>347</v>
      </c>
      <c r="B61" s="61"/>
      <c r="C61" s="61"/>
      <c r="D61" s="61"/>
      <c r="N61" s="203" t="s">
        <v>356</v>
      </c>
      <c r="O61" s="293">
        <v>0</v>
      </c>
      <c r="P61" s="89">
        <v>45</v>
      </c>
      <c r="Q61" s="89">
        <v>1823</v>
      </c>
      <c r="R61" s="89">
        <v>0</v>
      </c>
      <c r="S61" s="89">
        <v>0</v>
      </c>
      <c r="T61" s="89">
        <v>0</v>
      </c>
      <c r="U61" s="91">
        <f t="shared" si="9"/>
        <v>1868</v>
      </c>
      <c r="V61" s="88" t="s">
        <v>309</v>
      </c>
      <c r="W61" s="89">
        <v>3601</v>
      </c>
      <c r="X61" s="89">
        <v>16</v>
      </c>
      <c r="Y61" s="89">
        <v>65</v>
      </c>
      <c r="Z61" s="89">
        <v>6670</v>
      </c>
      <c r="AA61" s="89">
        <v>1922</v>
      </c>
      <c r="AB61" s="89">
        <v>12065</v>
      </c>
      <c r="AC61" s="89">
        <f t="shared" si="10"/>
        <v>2003</v>
      </c>
      <c r="AD61" s="89">
        <v>27412</v>
      </c>
      <c r="AE61" s="91">
        <f t="shared" si="11"/>
        <v>3871</v>
      </c>
    </row>
    <row r="62" spans="1:31">
      <c r="A62" s="197" t="s">
        <v>131</v>
      </c>
      <c r="B62" s="61"/>
      <c r="C62" s="61"/>
      <c r="D62" s="61"/>
      <c r="M62" s="33"/>
      <c r="N62" s="208" t="s">
        <v>0</v>
      </c>
      <c r="O62" s="295">
        <f>SUM(O8:O61)</f>
        <v>80428</v>
      </c>
      <c r="P62" s="209">
        <f>SUM(P8:P61)</f>
        <v>31396</v>
      </c>
      <c r="Q62" s="209">
        <f>SUM(Q8:Q61)</f>
        <v>18074</v>
      </c>
      <c r="R62" s="209">
        <f>SUM(R8:R60)</f>
        <v>729</v>
      </c>
      <c r="S62" s="209">
        <f>SUM(S8:S61)</f>
        <v>1539</v>
      </c>
      <c r="T62" s="209">
        <f>SUM(T8:T61)</f>
        <v>328</v>
      </c>
      <c r="U62" s="210">
        <f>SUM(O62:T62)</f>
        <v>132494</v>
      </c>
      <c r="V62" s="211" t="s">
        <v>0</v>
      </c>
      <c r="W62" s="209"/>
      <c r="X62" s="209">
        <f>SUM(X8:X61)</f>
        <v>39122</v>
      </c>
      <c r="Y62" s="209">
        <f>SUM(Y8:Y61)</f>
        <v>26726</v>
      </c>
      <c r="Z62" s="209"/>
      <c r="AA62" s="209">
        <f>SUM(AA8:AA61)</f>
        <v>16895</v>
      </c>
      <c r="AB62" s="209"/>
      <c r="AC62" s="209">
        <f>SUM(AC8:AC61)</f>
        <v>82743</v>
      </c>
      <c r="AD62" s="209"/>
      <c r="AE62" s="210">
        <f>SUM(AE8:AE61)</f>
        <v>215237</v>
      </c>
    </row>
    <row r="63" spans="1:31">
      <c r="A63" s="198" t="s">
        <v>132</v>
      </c>
      <c r="B63" s="61"/>
      <c r="C63" s="61"/>
      <c r="D63" s="61"/>
    </row>
    <row r="64" spans="1:31">
      <c r="A64" s="199" t="s">
        <v>343</v>
      </c>
      <c r="B64" s="61"/>
      <c r="C64" s="61"/>
      <c r="D64" s="61"/>
    </row>
    <row r="65" spans="1:17">
      <c r="A65" s="61" t="s">
        <v>317</v>
      </c>
      <c r="B65" s="61"/>
      <c r="C65" s="61"/>
      <c r="D65" s="61"/>
      <c r="N65" s="73" t="s">
        <v>347</v>
      </c>
      <c r="O65" s="297"/>
      <c r="P65" s="73"/>
      <c r="Q65" s="200"/>
    </row>
    <row r="66" spans="1:17">
      <c r="A66" s="61"/>
      <c r="B66" s="61"/>
      <c r="C66" s="61"/>
      <c r="D66" s="61"/>
      <c r="N66" s="73" t="s">
        <v>131</v>
      </c>
      <c r="O66" s="297"/>
      <c r="P66" s="73"/>
      <c r="Q66" s="200"/>
    </row>
    <row r="67" spans="1:17">
      <c r="A67" s="61"/>
      <c r="B67" s="61"/>
      <c r="C67" s="61"/>
      <c r="D67" s="61"/>
      <c r="N67" s="73" t="s">
        <v>132</v>
      </c>
      <c r="O67" s="297"/>
      <c r="P67" s="73"/>
      <c r="Q67" s="200"/>
    </row>
    <row r="68" spans="1:17">
      <c r="A68" s="61"/>
      <c r="B68" s="61"/>
      <c r="C68" s="61"/>
      <c r="D68" s="61"/>
      <c r="N68" s="73" t="s">
        <v>298</v>
      </c>
      <c r="O68" s="297"/>
      <c r="P68" s="73"/>
      <c r="Q68" s="200"/>
    </row>
    <row r="69" spans="1:17">
      <c r="N69" s="73" t="s">
        <v>308</v>
      </c>
      <c r="O69" s="297"/>
      <c r="P69" s="73"/>
      <c r="Q69" s="200"/>
    </row>
    <row r="70" spans="1:17">
      <c r="N70" s="73" t="s">
        <v>215</v>
      </c>
      <c r="O70" s="297"/>
      <c r="P70" s="73"/>
      <c r="Q70" s="200"/>
    </row>
    <row r="71" spans="1:17">
      <c r="M71" s="16"/>
      <c r="N71" s="73" t="s">
        <v>320</v>
      </c>
      <c r="O71" s="297"/>
      <c r="P71" s="73"/>
      <c r="Q71" s="200"/>
    </row>
    <row r="72" spans="1:17">
      <c r="N72" s="73"/>
      <c r="O72" s="297"/>
      <c r="P72" s="73"/>
      <c r="Q72" s="200"/>
    </row>
  </sheetData>
  <mergeCells count="35">
    <mergeCell ref="I4:I6"/>
    <mergeCell ref="C4:C6"/>
    <mergeCell ref="F4:F6"/>
    <mergeCell ref="A2:L2"/>
    <mergeCell ref="M4:M6"/>
    <mergeCell ref="G3:L3"/>
    <mergeCell ref="G4:G6"/>
    <mergeCell ref="H4:H6"/>
    <mergeCell ref="J4:J6"/>
    <mergeCell ref="A3:F3"/>
    <mergeCell ref="A4:A6"/>
    <mergeCell ref="B4:B6"/>
    <mergeCell ref="D4:D6"/>
    <mergeCell ref="E4:E6"/>
    <mergeCell ref="P4:P6"/>
    <mergeCell ref="N4:N6"/>
    <mergeCell ref="O4:O6"/>
    <mergeCell ref="K4:K6"/>
    <mergeCell ref="L4:L6"/>
    <mergeCell ref="A1:L1"/>
    <mergeCell ref="N1:AE1"/>
    <mergeCell ref="AE4:AE6"/>
    <mergeCell ref="N3:U3"/>
    <mergeCell ref="V3:AE3"/>
    <mergeCell ref="N2:AE2"/>
    <mergeCell ref="V4:V6"/>
    <mergeCell ref="X4:X6"/>
    <mergeCell ref="Y4:Y6"/>
    <mergeCell ref="AA4:AA6"/>
    <mergeCell ref="AC4:AC6"/>
    <mergeCell ref="Q4:Q6"/>
    <mergeCell ref="R4:R6"/>
    <mergeCell ref="S4:S6"/>
    <mergeCell ref="T4:T6"/>
    <mergeCell ref="U4:U6"/>
  </mergeCells>
  <conditionalFormatting sqref="V12:V16 G9:G13">
    <cfRule type="expression" priority="12" stopIfTrue="1">
      <formula>MOD(ROW(),2)=1</formula>
    </cfRule>
  </conditionalFormatting>
  <pageMargins left="0.7" right="0.7" top="0.75" bottom="0.75" header="0.3" footer="0.3"/>
  <pageSetup scale="20" orientation="portrait"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8"/>
  <sheetViews>
    <sheetView topLeftCell="H1" zoomScale="73" zoomScaleNormal="73" workbookViewId="0">
      <selection activeCell="N55" sqref="N55"/>
    </sheetView>
  </sheetViews>
  <sheetFormatPr defaultRowHeight="15"/>
  <cols>
    <col min="1" max="1" width="26" customWidth="1"/>
    <col min="2" max="2" width="14.140625" customWidth="1"/>
    <col min="3" max="3" width="16.140625" style="42" customWidth="1"/>
    <col min="4" max="4" width="19.28515625" customWidth="1"/>
    <col min="5" max="5" width="14" customWidth="1"/>
    <col min="6" max="6" width="14.85546875" customWidth="1"/>
    <col min="7" max="7" width="26.42578125" customWidth="1"/>
    <col min="8" max="8" width="13.28515625" customWidth="1"/>
    <col min="9" max="9" width="16.28515625" style="42" customWidth="1"/>
    <col min="10" max="10" width="14.140625" customWidth="1"/>
    <col min="11" max="12" width="12.7109375" customWidth="1"/>
    <col min="14" max="14" width="24.85546875" customWidth="1"/>
    <col min="15" max="15" width="11.5703125" customWidth="1"/>
    <col min="16" max="16" width="16.85546875" style="46" customWidth="1"/>
    <col min="17" max="18" width="11.5703125" hidden="1" customWidth="1"/>
    <col min="19" max="19" width="16" style="62" customWidth="1"/>
    <col min="20" max="20" width="15" customWidth="1"/>
    <col min="21" max="21" width="16.140625" customWidth="1"/>
    <col min="22" max="23" width="11.5703125" customWidth="1"/>
    <col min="24" max="24" width="20.5703125" style="62" bestFit="1" customWidth="1"/>
    <col min="25" max="25" width="12.7109375" customWidth="1"/>
    <col min="26" max="26" width="13.85546875" style="46" bestFit="1" customWidth="1"/>
    <col min="27" max="28" width="12.7109375" hidden="1" customWidth="1"/>
    <col min="29" max="29" width="15" customWidth="1"/>
    <col min="30" max="30" width="12.7109375" customWidth="1"/>
    <col min="31" max="31" width="13.28515625" customWidth="1"/>
    <col min="34" max="34" width="17" bestFit="1" customWidth="1"/>
    <col min="38" max="38" width="10.7109375" bestFit="1" customWidth="1"/>
    <col min="40" max="40" width="10" bestFit="1" customWidth="1"/>
    <col min="43" max="43" width="17" bestFit="1" customWidth="1"/>
    <col min="47" max="47" width="10.7109375" bestFit="1" customWidth="1"/>
  </cols>
  <sheetData>
    <row r="1" spans="1:31" ht="30">
      <c r="A1" s="459" t="s">
        <v>344</v>
      </c>
      <c r="B1" s="459"/>
      <c r="C1" s="459"/>
      <c r="D1" s="459"/>
      <c r="E1" s="459"/>
      <c r="F1" s="459"/>
      <c r="G1" s="459"/>
      <c r="H1" s="459"/>
      <c r="I1" s="459"/>
      <c r="J1" s="459"/>
      <c r="K1" s="459"/>
      <c r="L1" s="459"/>
      <c r="M1" s="34"/>
      <c r="N1" s="342" t="s">
        <v>345</v>
      </c>
      <c r="O1" s="343"/>
      <c r="P1" s="343"/>
      <c r="Q1" s="343"/>
      <c r="R1" s="343"/>
      <c r="S1" s="343"/>
      <c r="T1" s="343"/>
      <c r="U1" s="343"/>
      <c r="V1" s="343"/>
      <c r="W1" s="343"/>
      <c r="X1" s="343"/>
      <c r="Y1" s="343"/>
      <c r="Z1" s="343"/>
      <c r="AA1" s="343"/>
      <c r="AB1" s="343"/>
      <c r="AC1" s="343"/>
      <c r="AD1" s="343"/>
      <c r="AE1" s="344"/>
    </row>
    <row r="2" spans="1:31" ht="20.25">
      <c r="A2" s="458" t="s">
        <v>15</v>
      </c>
      <c r="B2" s="458"/>
      <c r="C2" s="458"/>
      <c r="D2" s="458"/>
      <c r="E2" s="458"/>
      <c r="F2" s="458"/>
      <c r="G2" s="458"/>
      <c r="H2" s="458"/>
      <c r="I2" s="458"/>
      <c r="J2" s="458"/>
      <c r="K2" s="458"/>
      <c r="L2" s="458"/>
      <c r="M2" s="35"/>
      <c r="N2" s="339" t="s">
        <v>15</v>
      </c>
      <c r="O2" s="340"/>
      <c r="P2" s="340"/>
      <c r="Q2" s="340"/>
      <c r="R2" s="340"/>
      <c r="S2" s="340"/>
      <c r="T2" s="340"/>
      <c r="U2" s="340"/>
      <c r="V2" s="340"/>
      <c r="W2" s="340"/>
      <c r="X2" s="340"/>
      <c r="Y2" s="340"/>
      <c r="Z2" s="340"/>
      <c r="AA2" s="340"/>
      <c r="AB2" s="340"/>
      <c r="AC2" s="340"/>
      <c r="AD2" s="340"/>
      <c r="AE2" s="341"/>
    </row>
    <row r="3" spans="1:31" ht="15" customHeight="1">
      <c r="A3" s="346" t="s">
        <v>353</v>
      </c>
      <c r="B3" s="346"/>
      <c r="C3" s="346"/>
      <c r="D3" s="346"/>
      <c r="E3" s="346"/>
      <c r="F3" s="346"/>
      <c r="G3" s="345" t="s">
        <v>352</v>
      </c>
      <c r="H3" s="346"/>
      <c r="I3" s="346"/>
      <c r="J3" s="346"/>
      <c r="K3" s="346"/>
      <c r="L3" s="347"/>
      <c r="M3" s="26"/>
      <c r="N3" s="345" t="s">
        <v>220</v>
      </c>
      <c r="O3" s="346"/>
      <c r="P3" s="346"/>
      <c r="Q3" s="346"/>
      <c r="R3" s="346"/>
      <c r="S3" s="346"/>
      <c r="T3" s="346"/>
      <c r="U3" s="346"/>
      <c r="V3" s="346"/>
      <c r="W3" s="347"/>
      <c r="X3" s="345" t="s">
        <v>221</v>
      </c>
      <c r="Y3" s="346"/>
      <c r="Z3" s="346"/>
      <c r="AA3" s="346"/>
      <c r="AB3" s="346"/>
      <c r="AC3" s="346"/>
      <c r="AD3" s="346"/>
      <c r="AE3" s="347"/>
    </row>
    <row r="4" spans="1:31" ht="15.75" customHeight="1" thickBot="1">
      <c r="A4" s="349"/>
      <c r="B4" s="349"/>
      <c r="C4" s="349"/>
      <c r="D4" s="349"/>
      <c r="E4" s="349"/>
      <c r="F4" s="349"/>
      <c r="G4" s="348"/>
      <c r="H4" s="349"/>
      <c r="I4" s="349"/>
      <c r="J4" s="349"/>
      <c r="K4" s="349"/>
      <c r="L4" s="350"/>
      <c r="M4" s="27"/>
      <c r="N4" s="348"/>
      <c r="O4" s="349"/>
      <c r="P4" s="349"/>
      <c r="Q4" s="349"/>
      <c r="R4" s="349"/>
      <c r="S4" s="349"/>
      <c r="T4" s="349"/>
      <c r="U4" s="349"/>
      <c r="V4" s="349"/>
      <c r="W4" s="350"/>
      <c r="X4" s="348"/>
      <c r="Y4" s="349"/>
      <c r="Z4" s="349"/>
      <c r="AA4" s="349"/>
      <c r="AB4" s="349"/>
      <c r="AC4" s="349"/>
      <c r="AD4" s="349"/>
      <c r="AE4" s="350"/>
    </row>
    <row r="5" spans="1:31">
      <c r="A5" s="370" t="s">
        <v>240</v>
      </c>
      <c r="B5" s="358" t="s">
        <v>5</v>
      </c>
      <c r="C5" s="358" t="s">
        <v>316</v>
      </c>
      <c r="D5" s="358" t="s">
        <v>241</v>
      </c>
      <c r="E5" s="358" t="s">
        <v>242</v>
      </c>
      <c r="F5" s="436" t="s">
        <v>243</v>
      </c>
      <c r="G5" s="444" t="s">
        <v>240</v>
      </c>
      <c r="H5" s="358" t="s">
        <v>246</v>
      </c>
      <c r="I5" s="455" t="s">
        <v>321</v>
      </c>
      <c r="J5" s="358" t="s">
        <v>241</v>
      </c>
      <c r="K5" s="427" t="s">
        <v>244</v>
      </c>
      <c r="L5" s="430" t="s">
        <v>245</v>
      </c>
      <c r="N5" s="462" t="s">
        <v>240</v>
      </c>
      <c r="O5" s="398" t="s">
        <v>5</v>
      </c>
      <c r="P5" s="460" t="s">
        <v>321</v>
      </c>
      <c r="Q5" s="78"/>
      <c r="R5" s="78"/>
      <c r="S5" s="460" t="s">
        <v>241</v>
      </c>
      <c r="T5" s="464" t="s">
        <v>242</v>
      </c>
      <c r="U5" s="464" t="s">
        <v>304</v>
      </c>
      <c r="V5" s="466" t="s">
        <v>297</v>
      </c>
      <c r="W5" s="460" t="s">
        <v>243</v>
      </c>
      <c r="X5" s="384" t="s">
        <v>240</v>
      </c>
      <c r="Y5" s="398" t="s">
        <v>5</v>
      </c>
      <c r="Z5" s="460" t="s">
        <v>316</v>
      </c>
      <c r="AA5" s="78"/>
      <c r="AB5" s="78"/>
      <c r="AC5" s="460" t="s">
        <v>241</v>
      </c>
      <c r="AD5" s="460" t="s">
        <v>244</v>
      </c>
      <c r="AE5" s="389" t="s">
        <v>245</v>
      </c>
    </row>
    <row r="6" spans="1:31">
      <c r="A6" s="370"/>
      <c r="B6" s="358"/>
      <c r="C6" s="453"/>
      <c r="D6" s="358"/>
      <c r="E6" s="358"/>
      <c r="F6" s="436"/>
      <c r="G6" s="444"/>
      <c r="H6" s="358"/>
      <c r="I6" s="456"/>
      <c r="J6" s="358"/>
      <c r="K6" s="427"/>
      <c r="L6" s="430"/>
      <c r="N6" s="462"/>
      <c r="O6" s="398"/>
      <c r="P6" s="460"/>
      <c r="Q6" s="78" t="s">
        <v>2</v>
      </c>
      <c r="R6" s="78" t="s">
        <v>17</v>
      </c>
      <c r="S6" s="460"/>
      <c r="T6" s="464"/>
      <c r="U6" s="464"/>
      <c r="V6" s="460"/>
      <c r="W6" s="460"/>
      <c r="X6" s="384"/>
      <c r="Y6" s="398"/>
      <c r="Z6" s="460"/>
      <c r="AA6" s="78" t="s">
        <v>2</v>
      </c>
      <c r="AB6" s="78" t="s">
        <v>3</v>
      </c>
      <c r="AC6" s="460"/>
      <c r="AD6" s="460"/>
      <c r="AE6" s="389"/>
    </row>
    <row r="7" spans="1:31">
      <c r="A7" s="451"/>
      <c r="B7" s="448"/>
      <c r="C7" s="454"/>
      <c r="D7" s="448"/>
      <c r="E7" s="448"/>
      <c r="F7" s="449"/>
      <c r="G7" s="450"/>
      <c r="H7" s="448"/>
      <c r="I7" s="457"/>
      <c r="J7" s="448"/>
      <c r="K7" s="452"/>
      <c r="L7" s="447"/>
      <c r="N7" s="463"/>
      <c r="O7" s="417"/>
      <c r="P7" s="461"/>
      <c r="Q7" s="214" t="s">
        <v>6</v>
      </c>
      <c r="R7" s="214" t="s">
        <v>6</v>
      </c>
      <c r="S7" s="461"/>
      <c r="T7" s="465"/>
      <c r="U7" s="465"/>
      <c r="V7" s="461"/>
      <c r="W7" s="461"/>
      <c r="X7" s="467"/>
      <c r="Y7" s="417"/>
      <c r="Z7" s="461"/>
      <c r="AA7" s="214" t="s">
        <v>6</v>
      </c>
      <c r="AB7" s="214" t="s">
        <v>6</v>
      </c>
      <c r="AC7" s="461"/>
      <c r="AD7" s="461"/>
      <c r="AE7" s="390"/>
    </row>
    <row r="8" spans="1:31" hidden="1">
      <c r="A8" s="73" t="s">
        <v>249</v>
      </c>
      <c r="B8" s="73" t="s">
        <v>250</v>
      </c>
      <c r="C8" s="73" t="s">
        <v>267</v>
      </c>
      <c r="D8" s="73" t="s">
        <v>253</v>
      </c>
      <c r="E8" s="73" t="s">
        <v>254</v>
      </c>
      <c r="F8" s="73" t="s">
        <v>255</v>
      </c>
      <c r="G8" s="180" t="s">
        <v>256</v>
      </c>
      <c r="H8" s="79" t="s">
        <v>257</v>
      </c>
      <c r="I8" s="79" t="s">
        <v>268</v>
      </c>
      <c r="J8" s="79" t="s">
        <v>260</v>
      </c>
      <c r="K8" s="79" t="s">
        <v>261</v>
      </c>
      <c r="L8" s="80" t="s">
        <v>262</v>
      </c>
      <c r="N8" s="180" t="s">
        <v>249</v>
      </c>
      <c r="O8" s="79" t="s">
        <v>250</v>
      </c>
      <c r="P8" s="79" t="s">
        <v>270</v>
      </c>
      <c r="Q8" s="79" t="s">
        <v>251</v>
      </c>
      <c r="R8" s="79" t="s">
        <v>252</v>
      </c>
      <c r="S8" s="213" t="s">
        <v>253</v>
      </c>
      <c r="T8" s="79" t="s">
        <v>254</v>
      </c>
      <c r="U8" s="79" t="s">
        <v>255</v>
      </c>
      <c r="V8" s="79" t="s">
        <v>256</v>
      </c>
      <c r="W8" s="79" t="s">
        <v>257</v>
      </c>
      <c r="X8" s="215" t="s">
        <v>258</v>
      </c>
      <c r="Y8" s="79" t="s">
        <v>259</v>
      </c>
      <c r="Z8" s="79" t="s">
        <v>296</v>
      </c>
      <c r="AA8" s="79" t="s">
        <v>260</v>
      </c>
      <c r="AB8" s="79" t="s">
        <v>261</v>
      </c>
      <c r="AC8" s="79" t="s">
        <v>262</v>
      </c>
      <c r="AD8" s="79" t="s">
        <v>286</v>
      </c>
      <c r="AE8" s="80" t="s">
        <v>287</v>
      </c>
    </row>
    <row r="9" spans="1:31">
      <c r="A9" s="74" t="s">
        <v>133</v>
      </c>
      <c r="B9" s="178">
        <v>9</v>
      </c>
      <c r="C9" s="178">
        <v>1</v>
      </c>
      <c r="D9" s="178">
        <v>0</v>
      </c>
      <c r="E9" s="178">
        <v>2</v>
      </c>
      <c r="F9" s="178">
        <f t="shared" ref="F9:F28" si="0">SUM(B9:E9)</f>
        <v>12</v>
      </c>
      <c r="G9" s="220" t="s">
        <v>133</v>
      </c>
      <c r="H9" s="181">
        <v>0</v>
      </c>
      <c r="I9" s="181">
        <v>2</v>
      </c>
      <c r="J9" s="181">
        <v>0</v>
      </c>
      <c r="K9" s="181">
        <v>2</v>
      </c>
      <c r="L9" s="218">
        <v>14</v>
      </c>
      <c r="N9" s="74" t="s">
        <v>133</v>
      </c>
      <c r="O9" s="79">
        <v>182</v>
      </c>
      <c r="P9" s="79">
        <v>66</v>
      </c>
      <c r="Q9" s="79"/>
      <c r="R9" s="79"/>
      <c r="S9" s="213">
        <v>14</v>
      </c>
      <c r="T9" s="79">
        <v>22</v>
      </c>
      <c r="U9" s="79">
        <v>3</v>
      </c>
      <c r="V9" s="79">
        <v>1</v>
      </c>
      <c r="W9" s="79">
        <f t="shared" ref="W9:W30" si="1">SUM(O9:V9)</f>
        <v>288</v>
      </c>
      <c r="X9" s="216" t="s">
        <v>133</v>
      </c>
      <c r="Y9" s="79">
        <v>7</v>
      </c>
      <c r="Z9" s="79">
        <v>50</v>
      </c>
      <c r="AA9" s="79"/>
      <c r="AB9" s="79"/>
      <c r="AC9" s="79">
        <v>25</v>
      </c>
      <c r="AD9" s="79">
        <f t="shared" ref="AD9:AD30" si="2">SUM(Y9:AC9)</f>
        <v>82</v>
      </c>
      <c r="AE9" s="80">
        <f t="shared" ref="AE9:AE30" si="3">SUM(AD9+W9)</f>
        <v>370</v>
      </c>
    </row>
    <row r="10" spans="1:31">
      <c r="A10" s="74" t="s">
        <v>134</v>
      </c>
      <c r="B10" s="178">
        <v>9</v>
      </c>
      <c r="C10" s="178">
        <v>0</v>
      </c>
      <c r="D10" s="178">
        <v>0</v>
      </c>
      <c r="E10" s="178">
        <v>1</v>
      </c>
      <c r="F10" s="178">
        <f t="shared" si="0"/>
        <v>10</v>
      </c>
      <c r="G10" s="220" t="s">
        <v>134</v>
      </c>
      <c r="H10" s="181">
        <v>3</v>
      </c>
      <c r="I10" s="181">
        <v>0</v>
      </c>
      <c r="J10" s="181">
        <v>0</v>
      </c>
      <c r="K10" s="181">
        <v>3</v>
      </c>
      <c r="L10" s="218">
        <v>13</v>
      </c>
      <c r="N10" s="74" t="s">
        <v>134</v>
      </c>
      <c r="O10" s="79">
        <v>116</v>
      </c>
      <c r="P10" s="79">
        <v>21</v>
      </c>
      <c r="Q10" s="79"/>
      <c r="R10" s="79"/>
      <c r="S10" s="213">
        <v>0</v>
      </c>
      <c r="T10" s="79">
        <v>20</v>
      </c>
      <c r="U10" s="79">
        <v>3</v>
      </c>
      <c r="V10" s="79">
        <v>1</v>
      </c>
      <c r="W10" s="79">
        <f t="shared" si="1"/>
        <v>161</v>
      </c>
      <c r="X10" s="216" t="s">
        <v>134</v>
      </c>
      <c r="Y10" s="79">
        <v>31</v>
      </c>
      <c r="Z10" s="79">
        <v>62</v>
      </c>
      <c r="AA10" s="79"/>
      <c r="AB10" s="79"/>
      <c r="AC10" s="79">
        <v>0</v>
      </c>
      <c r="AD10" s="79">
        <f t="shared" si="2"/>
        <v>93</v>
      </c>
      <c r="AE10" s="80">
        <f t="shared" si="3"/>
        <v>254</v>
      </c>
    </row>
    <row r="11" spans="1:31">
      <c r="A11" s="74" t="s">
        <v>135</v>
      </c>
      <c r="B11" s="178">
        <v>40</v>
      </c>
      <c r="C11" s="178">
        <v>13</v>
      </c>
      <c r="D11" s="178">
        <v>0</v>
      </c>
      <c r="E11" s="178">
        <v>6</v>
      </c>
      <c r="F11" s="178">
        <f t="shared" si="0"/>
        <v>59</v>
      </c>
      <c r="G11" s="220" t="s">
        <v>135</v>
      </c>
      <c r="H11" s="181">
        <v>0</v>
      </c>
      <c r="I11" s="181">
        <v>6</v>
      </c>
      <c r="J11" s="181">
        <v>0</v>
      </c>
      <c r="K11" s="181">
        <v>6</v>
      </c>
      <c r="L11" s="218">
        <v>68</v>
      </c>
      <c r="N11" s="74" t="s">
        <v>135</v>
      </c>
      <c r="O11" s="79">
        <v>908</v>
      </c>
      <c r="P11" s="79">
        <v>823</v>
      </c>
      <c r="Q11" s="79"/>
      <c r="R11" s="79"/>
      <c r="S11" s="213">
        <v>86</v>
      </c>
      <c r="T11" s="79">
        <v>90</v>
      </c>
      <c r="U11" s="79">
        <v>52</v>
      </c>
      <c r="V11" s="79">
        <v>15</v>
      </c>
      <c r="W11" s="79">
        <f t="shared" si="1"/>
        <v>1974</v>
      </c>
      <c r="X11" s="216" t="s">
        <v>135</v>
      </c>
      <c r="Y11" s="79">
        <v>370</v>
      </c>
      <c r="Z11" s="79">
        <v>590</v>
      </c>
      <c r="AA11" s="79"/>
      <c r="AB11" s="79"/>
      <c r="AC11" s="79">
        <v>9</v>
      </c>
      <c r="AD11" s="79">
        <f t="shared" si="2"/>
        <v>969</v>
      </c>
      <c r="AE11" s="80">
        <f t="shared" si="3"/>
        <v>2943</v>
      </c>
    </row>
    <row r="12" spans="1:31">
      <c r="A12" s="74" t="s">
        <v>136</v>
      </c>
      <c r="B12" s="178">
        <v>0</v>
      </c>
      <c r="C12" s="179">
        <v>0</v>
      </c>
      <c r="D12" s="178">
        <v>0</v>
      </c>
      <c r="E12" s="178">
        <v>0</v>
      </c>
      <c r="F12" s="179">
        <f t="shared" si="0"/>
        <v>0</v>
      </c>
      <c r="G12" s="220" t="s">
        <v>136</v>
      </c>
      <c r="H12" s="181">
        <v>0</v>
      </c>
      <c r="I12" s="182">
        <v>0</v>
      </c>
      <c r="J12" s="181">
        <v>0</v>
      </c>
      <c r="K12" s="182">
        <v>0</v>
      </c>
      <c r="L12" s="218">
        <v>0</v>
      </c>
      <c r="N12" s="74" t="s">
        <v>137</v>
      </c>
      <c r="O12" s="79">
        <v>475</v>
      </c>
      <c r="P12" s="79">
        <v>131</v>
      </c>
      <c r="Q12" s="79"/>
      <c r="R12" s="79"/>
      <c r="S12" s="213">
        <v>3</v>
      </c>
      <c r="T12" s="79">
        <v>26</v>
      </c>
      <c r="U12" s="79">
        <v>4</v>
      </c>
      <c r="V12" s="79">
        <v>0</v>
      </c>
      <c r="W12" s="79">
        <f t="shared" si="1"/>
        <v>639</v>
      </c>
      <c r="X12" s="216" t="s">
        <v>137</v>
      </c>
      <c r="Y12" s="79">
        <v>1</v>
      </c>
      <c r="Z12" s="79">
        <v>125</v>
      </c>
      <c r="AA12" s="79"/>
      <c r="AB12" s="79"/>
      <c r="AC12" s="79">
        <v>19</v>
      </c>
      <c r="AD12" s="79">
        <f t="shared" si="2"/>
        <v>145</v>
      </c>
      <c r="AE12" s="80">
        <f t="shared" si="3"/>
        <v>784</v>
      </c>
    </row>
    <row r="13" spans="1:31">
      <c r="A13" s="74" t="s">
        <v>137</v>
      </c>
      <c r="B13" s="178">
        <v>25</v>
      </c>
      <c r="C13" s="179">
        <v>31</v>
      </c>
      <c r="D13" s="178">
        <v>0</v>
      </c>
      <c r="E13" s="178">
        <v>2</v>
      </c>
      <c r="F13" s="179">
        <f t="shared" si="0"/>
        <v>58</v>
      </c>
      <c r="G13" s="220" t="s">
        <v>137</v>
      </c>
      <c r="H13" s="181">
        <v>0</v>
      </c>
      <c r="I13" s="182">
        <v>0</v>
      </c>
      <c r="J13" s="181">
        <v>0</v>
      </c>
      <c r="K13" s="182">
        <v>0</v>
      </c>
      <c r="L13" s="218">
        <v>53</v>
      </c>
      <c r="N13" s="74" t="s">
        <v>138</v>
      </c>
      <c r="O13" s="79">
        <v>768</v>
      </c>
      <c r="P13" s="79">
        <v>689</v>
      </c>
      <c r="Q13" s="79"/>
      <c r="R13" s="79"/>
      <c r="S13" s="213">
        <v>45</v>
      </c>
      <c r="T13" s="79">
        <v>60</v>
      </c>
      <c r="U13" s="79">
        <v>50</v>
      </c>
      <c r="V13" s="79">
        <v>2</v>
      </c>
      <c r="W13" s="79">
        <f t="shared" si="1"/>
        <v>1614</v>
      </c>
      <c r="X13" s="216" t="s">
        <v>138</v>
      </c>
      <c r="Y13" s="79">
        <v>306</v>
      </c>
      <c r="Z13" s="79">
        <v>745</v>
      </c>
      <c r="AA13" s="79"/>
      <c r="AB13" s="79"/>
      <c r="AC13" s="79">
        <v>19</v>
      </c>
      <c r="AD13" s="79">
        <f t="shared" si="2"/>
        <v>1070</v>
      </c>
      <c r="AE13" s="80">
        <f t="shared" si="3"/>
        <v>2684</v>
      </c>
    </row>
    <row r="14" spans="1:31">
      <c r="A14" s="74" t="s">
        <v>138</v>
      </c>
      <c r="B14" s="178">
        <v>17</v>
      </c>
      <c r="C14" s="179">
        <v>17</v>
      </c>
      <c r="D14" s="178">
        <v>1</v>
      </c>
      <c r="E14" s="178">
        <v>0</v>
      </c>
      <c r="F14" s="179">
        <f t="shared" si="0"/>
        <v>35</v>
      </c>
      <c r="G14" s="220" t="s">
        <v>138</v>
      </c>
      <c r="H14" s="181">
        <v>10</v>
      </c>
      <c r="I14" s="182">
        <v>20</v>
      </c>
      <c r="J14" s="181">
        <v>2</v>
      </c>
      <c r="K14" s="182">
        <v>32</v>
      </c>
      <c r="L14" s="218">
        <v>67</v>
      </c>
      <c r="N14" s="74" t="s">
        <v>139</v>
      </c>
      <c r="O14" s="79">
        <v>553</v>
      </c>
      <c r="P14" s="79">
        <v>226</v>
      </c>
      <c r="Q14" s="79"/>
      <c r="R14" s="79"/>
      <c r="S14" s="213">
        <v>69</v>
      </c>
      <c r="T14" s="79">
        <v>32</v>
      </c>
      <c r="U14" s="79">
        <v>9</v>
      </c>
      <c r="V14" s="79">
        <v>7</v>
      </c>
      <c r="W14" s="79">
        <f t="shared" si="1"/>
        <v>896</v>
      </c>
      <c r="X14" s="216" t="s">
        <v>139</v>
      </c>
      <c r="Y14" s="79">
        <v>354</v>
      </c>
      <c r="Z14" s="79">
        <v>254</v>
      </c>
      <c r="AA14" s="79"/>
      <c r="AB14" s="79"/>
      <c r="AC14" s="79">
        <v>3</v>
      </c>
      <c r="AD14" s="79">
        <f t="shared" si="2"/>
        <v>611</v>
      </c>
      <c r="AE14" s="80">
        <f t="shared" si="3"/>
        <v>1507</v>
      </c>
    </row>
    <row r="15" spans="1:31">
      <c r="A15" s="74" t="s">
        <v>139</v>
      </c>
      <c r="B15" s="178">
        <v>11</v>
      </c>
      <c r="C15" s="179">
        <v>5</v>
      </c>
      <c r="D15" s="178">
        <v>0</v>
      </c>
      <c r="E15" s="178">
        <v>0</v>
      </c>
      <c r="F15" s="179">
        <f t="shared" si="0"/>
        <v>16</v>
      </c>
      <c r="G15" s="220" t="s">
        <v>139</v>
      </c>
      <c r="H15" s="181">
        <v>26</v>
      </c>
      <c r="I15" s="182">
        <v>7</v>
      </c>
      <c r="J15" s="181">
        <v>0</v>
      </c>
      <c r="K15" s="182">
        <v>33</v>
      </c>
      <c r="L15" s="218">
        <v>49</v>
      </c>
      <c r="N15" s="74" t="s">
        <v>140</v>
      </c>
      <c r="O15" s="79">
        <v>13</v>
      </c>
      <c r="P15" s="79">
        <v>16</v>
      </c>
      <c r="Q15" s="79"/>
      <c r="R15" s="79"/>
      <c r="S15" s="213">
        <v>0</v>
      </c>
      <c r="T15" s="79">
        <v>0</v>
      </c>
      <c r="U15" s="79">
        <v>0</v>
      </c>
      <c r="V15" s="79">
        <v>1</v>
      </c>
      <c r="W15" s="79">
        <f t="shared" si="1"/>
        <v>30</v>
      </c>
      <c r="X15" s="216" t="s">
        <v>140</v>
      </c>
      <c r="Y15" s="79">
        <v>38</v>
      </c>
      <c r="Z15" s="79">
        <v>27</v>
      </c>
      <c r="AA15" s="79"/>
      <c r="AB15" s="79"/>
      <c r="AC15" s="79">
        <v>0</v>
      </c>
      <c r="AD15" s="79">
        <f t="shared" si="2"/>
        <v>65</v>
      </c>
      <c r="AE15" s="80">
        <f t="shared" si="3"/>
        <v>95</v>
      </c>
    </row>
    <row r="16" spans="1:31">
      <c r="A16" s="74" t="s">
        <v>140</v>
      </c>
      <c r="B16" s="178">
        <v>5</v>
      </c>
      <c r="C16" s="179">
        <v>0</v>
      </c>
      <c r="D16" s="178">
        <v>0</v>
      </c>
      <c r="E16" s="181">
        <v>0</v>
      </c>
      <c r="F16" s="182">
        <f t="shared" si="0"/>
        <v>5</v>
      </c>
      <c r="G16" s="220" t="s">
        <v>140</v>
      </c>
      <c r="H16" s="181">
        <v>0</v>
      </c>
      <c r="I16" s="182">
        <v>0</v>
      </c>
      <c r="J16" s="181">
        <v>0</v>
      </c>
      <c r="K16" s="182">
        <v>0</v>
      </c>
      <c r="L16" s="218">
        <v>5</v>
      </c>
      <c r="N16" s="74" t="s">
        <v>141</v>
      </c>
      <c r="O16" s="79">
        <v>235</v>
      </c>
      <c r="P16" s="79">
        <v>187</v>
      </c>
      <c r="Q16" s="79"/>
      <c r="R16" s="79"/>
      <c r="S16" s="213">
        <v>14</v>
      </c>
      <c r="T16" s="79">
        <v>22</v>
      </c>
      <c r="U16" s="79">
        <v>9</v>
      </c>
      <c r="V16" s="79">
        <v>2</v>
      </c>
      <c r="W16" s="79">
        <f t="shared" si="1"/>
        <v>469</v>
      </c>
      <c r="X16" s="216" t="s">
        <v>141</v>
      </c>
      <c r="Y16" s="79">
        <v>1</v>
      </c>
      <c r="Z16" s="79">
        <v>111</v>
      </c>
      <c r="AA16" s="79"/>
      <c r="AB16" s="79"/>
      <c r="AC16" s="79">
        <v>4</v>
      </c>
      <c r="AD16" s="79">
        <f t="shared" si="2"/>
        <v>116</v>
      </c>
      <c r="AE16" s="80">
        <f t="shared" si="3"/>
        <v>585</v>
      </c>
    </row>
    <row r="17" spans="1:33">
      <c r="A17" s="74" t="s">
        <v>141</v>
      </c>
      <c r="B17" s="178">
        <v>15</v>
      </c>
      <c r="C17" s="179">
        <v>4</v>
      </c>
      <c r="D17" s="178">
        <v>0</v>
      </c>
      <c r="E17" s="178">
        <v>1</v>
      </c>
      <c r="F17" s="179">
        <f t="shared" si="0"/>
        <v>20</v>
      </c>
      <c r="G17" s="220" t="s">
        <v>141</v>
      </c>
      <c r="H17" s="181">
        <v>0</v>
      </c>
      <c r="I17" s="182">
        <v>0</v>
      </c>
      <c r="J17" s="181">
        <v>0</v>
      </c>
      <c r="K17" s="182">
        <v>0</v>
      </c>
      <c r="L17" s="218">
        <v>20</v>
      </c>
      <c r="N17" s="74" t="s">
        <v>142</v>
      </c>
      <c r="O17" s="79">
        <v>80</v>
      </c>
      <c r="P17" s="79">
        <v>11</v>
      </c>
      <c r="Q17" s="79"/>
      <c r="R17" s="79"/>
      <c r="S17" s="213">
        <v>0</v>
      </c>
      <c r="T17" s="79">
        <v>4</v>
      </c>
      <c r="U17" s="79">
        <v>0</v>
      </c>
      <c r="V17" s="79">
        <v>0</v>
      </c>
      <c r="W17" s="79">
        <f t="shared" si="1"/>
        <v>95</v>
      </c>
      <c r="X17" s="216" t="s">
        <v>142</v>
      </c>
      <c r="Y17" s="79">
        <v>0</v>
      </c>
      <c r="Z17" s="79">
        <v>7</v>
      </c>
      <c r="AA17" s="79"/>
      <c r="AB17" s="79"/>
      <c r="AC17" s="79">
        <v>10</v>
      </c>
      <c r="AD17" s="79">
        <f t="shared" si="2"/>
        <v>17</v>
      </c>
      <c r="AE17" s="80">
        <f t="shared" si="3"/>
        <v>112</v>
      </c>
    </row>
    <row r="18" spans="1:33">
      <c r="A18" s="74" t="s">
        <v>142</v>
      </c>
      <c r="B18" s="178">
        <v>11</v>
      </c>
      <c r="C18" s="179">
        <v>11</v>
      </c>
      <c r="D18" s="178">
        <v>0</v>
      </c>
      <c r="E18" s="178">
        <v>2</v>
      </c>
      <c r="F18" s="179">
        <f t="shared" si="0"/>
        <v>24</v>
      </c>
      <c r="G18" s="220" t="s">
        <v>142</v>
      </c>
      <c r="H18" s="181">
        <v>0</v>
      </c>
      <c r="I18" s="182">
        <v>0</v>
      </c>
      <c r="J18" s="181">
        <v>0</v>
      </c>
      <c r="K18" s="182">
        <v>0</v>
      </c>
      <c r="L18" s="218">
        <v>24</v>
      </c>
      <c r="N18" s="74" t="s">
        <v>143</v>
      </c>
      <c r="O18" s="79">
        <v>791</v>
      </c>
      <c r="P18" s="79">
        <v>343</v>
      </c>
      <c r="Q18" s="79"/>
      <c r="R18" s="79"/>
      <c r="S18" s="213">
        <v>156</v>
      </c>
      <c r="T18" s="79">
        <v>48</v>
      </c>
      <c r="U18" s="79">
        <v>0</v>
      </c>
      <c r="V18" s="79">
        <v>3</v>
      </c>
      <c r="W18" s="79">
        <f t="shared" si="1"/>
        <v>1341</v>
      </c>
      <c r="X18" s="216" t="s">
        <v>143</v>
      </c>
      <c r="Y18" s="79">
        <v>346</v>
      </c>
      <c r="Z18" s="79">
        <v>234</v>
      </c>
      <c r="AA18" s="79"/>
      <c r="AB18" s="79"/>
      <c r="AC18" s="79">
        <v>138</v>
      </c>
      <c r="AD18" s="79">
        <f t="shared" si="2"/>
        <v>718</v>
      </c>
      <c r="AE18" s="80">
        <f t="shared" si="3"/>
        <v>2059</v>
      </c>
    </row>
    <row r="19" spans="1:33">
      <c r="A19" s="74" t="s">
        <v>143</v>
      </c>
      <c r="B19" s="178">
        <v>25</v>
      </c>
      <c r="C19" s="179">
        <v>10</v>
      </c>
      <c r="D19" s="178">
        <v>2</v>
      </c>
      <c r="E19" s="178">
        <v>3</v>
      </c>
      <c r="F19" s="179">
        <f t="shared" si="0"/>
        <v>40</v>
      </c>
      <c r="G19" s="220" t="s">
        <v>143</v>
      </c>
      <c r="H19" s="181">
        <v>20</v>
      </c>
      <c r="I19" s="182">
        <v>2</v>
      </c>
      <c r="J19" s="181">
        <v>0</v>
      </c>
      <c r="K19" s="182">
        <v>22</v>
      </c>
      <c r="L19" s="218">
        <v>62</v>
      </c>
      <c r="N19" s="74" t="s">
        <v>144</v>
      </c>
      <c r="O19" s="79">
        <v>161</v>
      </c>
      <c r="P19" s="79">
        <v>25</v>
      </c>
      <c r="Q19" s="79"/>
      <c r="R19" s="79"/>
      <c r="S19" s="213">
        <v>158</v>
      </c>
      <c r="T19" s="79">
        <v>20</v>
      </c>
      <c r="U19" s="79">
        <v>1</v>
      </c>
      <c r="V19" s="79">
        <v>0</v>
      </c>
      <c r="W19" s="79">
        <f t="shared" si="1"/>
        <v>365</v>
      </c>
      <c r="X19" s="216" t="s">
        <v>144</v>
      </c>
      <c r="Y19" s="79">
        <v>41</v>
      </c>
      <c r="Z19" s="79">
        <v>53</v>
      </c>
      <c r="AA19" s="79"/>
      <c r="AB19" s="79"/>
      <c r="AC19" s="79">
        <v>0</v>
      </c>
      <c r="AD19" s="79">
        <f t="shared" si="2"/>
        <v>94</v>
      </c>
      <c r="AE19" s="80">
        <f t="shared" si="3"/>
        <v>459</v>
      </c>
    </row>
    <row r="20" spans="1:33" s="43" customFormat="1">
      <c r="A20" s="74" t="s">
        <v>144</v>
      </c>
      <c r="B20" s="178">
        <v>7</v>
      </c>
      <c r="C20" s="179">
        <v>0</v>
      </c>
      <c r="D20" s="178">
        <v>0</v>
      </c>
      <c r="E20" s="178">
        <v>1</v>
      </c>
      <c r="F20" s="179">
        <f t="shared" si="0"/>
        <v>8</v>
      </c>
      <c r="G20" s="220" t="s">
        <v>144</v>
      </c>
      <c r="H20" s="181">
        <v>4</v>
      </c>
      <c r="I20" s="182">
        <v>1</v>
      </c>
      <c r="J20" s="181">
        <v>0</v>
      </c>
      <c r="K20" s="182">
        <v>5</v>
      </c>
      <c r="L20" s="218">
        <v>13</v>
      </c>
      <c r="N20" s="74" t="s">
        <v>145</v>
      </c>
      <c r="O20" s="79">
        <v>1</v>
      </c>
      <c r="P20" s="79">
        <v>14</v>
      </c>
      <c r="Q20" s="79"/>
      <c r="R20" s="79"/>
      <c r="S20" s="213">
        <v>0</v>
      </c>
      <c r="T20" s="79">
        <v>2</v>
      </c>
      <c r="U20" s="79">
        <v>0</v>
      </c>
      <c r="V20" s="79">
        <v>0</v>
      </c>
      <c r="W20" s="79">
        <f t="shared" si="1"/>
        <v>17</v>
      </c>
      <c r="X20" s="216" t="s">
        <v>145</v>
      </c>
      <c r="Y20" s="79">
        <v>14</v>
      </c>
      <c r="Z20" s="79">
        <v>43</v>
      </c>
      <c r="AA20" s="79"/>
      <c r="AB20" s="79"/>
      <c r="AC20" s="79">
        <v>0</v>
      </c>
      <c r="AD20" s="79">
        <f t="shared" si="2"/>
        <v>57</v>
      </c>
      <c r="AE20" s="80">
        <f t="shared" si="3"/>
        <v>74</v>
      </c>
    </row>
    <row r="21" spans="1:33" s="43" customFormat="1">
      <c r="A21" s="74" t="s">
        <v>145</v>
      </c>
      <c r="B21" s="178">
        <v>0</v>
      </c>
      <c r="C21" s="179">
        <v>0</v>
      </c>
      <c r="D21" s="178">
        <v>0</v>
      </c>
      <c r="E21" s="178">
        <v>0</v>
      </c>
      <c r="F21" s="179">
        <f t="shared" si="0"/>
        <v>0</v>
      </c>
      <c r="G21" s="220" t="s">
        <v>145</v>
      </c>
      <c r="H21" s="181">
        <v>0</v>
      </c>
      <c r="I21" s="182">
        <v>1</v>
      </c>
      <c r="J21" s="181">
        <v>0</v>
      </c>
      <c r="K21" s="182">
        <v>1</v>
      </c>
      <c r="L21" s="218">
        <v>1</v>
      </c>
      <c r="N21" s="74" t="s">
        <v>146</v>
      </c>
      <c r="O21" s="79">
        <v>40</v>
      </c>
      <c r="P21" s="79">
        <v>98</v>
      </c>
      <c r="Q21" s="79"/>
      <c r="R21" s="79"/>
      <c r="S21" s="213">
        <v>1</v>
      </c>
      <c r="T21" s="79">
        <v>15</v>
      </c>
      <c r="U21" s="79">
        <v>5</v>
      </c>
      <c r="V21" s="79">
        <v>1</v>
      </c>
      <c r="W21" s="79">
        <f t="shared" si="1"/>
        <v>160</v>
      </c>
      <c r="X21" s="216" t="s">
        <v>146</v>
      </c>
      <c r="Y21" s="79">
        <v>2</v>
      </c>
      <c r="Z21" s="79">
        <v>45</v>
      </c>
      <c r="AA21" s="79"/>
      <c r="AB21" s="79"/>
      <c r="AC21" s="79">
        <v>0</v>
      </c>
      <c r="AD21" s="79">
        <f t="shared" si="2"/>
        <v>47</v>
      </c>
      <c r="AE21" s="80">
        <f t="shared" si="3"/>
        <v>207</v>
      </c>
    </row>
    <row r="22" spans="1:33">
      <c r="A22" s="74" t="s">
        <v>146</v>
      </c>
      <c r="B22" s="178">
        <v>0</v>
      </c>
      <c r="C22" s="179">
        <v>3</v>
      </c>
      <c r="D22" s="178">
        <v>0</v>
      </c>
      <c r="E22" s="178">
        <v>0</v>
      </c>
      <c r="F22" s="179">
        <f t="shared" si="0"/>
        <v>3</v>
      </c>
      <c r="G22" s="220" t="s">
        <v>146</v>
      </c>
      <c r="H22" s="181">
        <v>0</v>
      </c>
      <c r="I22" s="182">
        <v>1</v>
      </c>
      <c r="J22" s="181">
        <v>0</v>
      </c>
      <c r="K22" s="182">
        <v>1</v>
      </c>
      <c r="L22" s="218">
        <v>4</v>
      </c>
      <c r="N22" s="74" t="s">
        <v>148</v>
      </c>
      <c r="O22" s="79">
        <v>235</v>
      </c>
      <c r="P22" s="79">
        <v>124</v>
      </c>
      <c r="Q22" s="79"/>
      <c r="R22" s="79"/>
      <c r="S22" s="213">
        <v>44</v>
      </c>
      <c r="T22" s="79">
        <v>41</v>
      </c>
      <c r="U22" s="79">
        <v>3</v>
      </c>
      <c r="V22" s="79">
        <v>5</v>
      </c>
      <c r="W22" s="79">
        <f t="shared" si="1"/>
        <v>452</v>
      </c>
      <c r="X22" s="216" t="s">
        <v>148</v>
      </c>
      <c r="Y22" s="79">
        <v>208</v>
      </c>
      <c r="Z22" s="79">
        <v>170</v>
      </c>
      <c r="AA22" s="79"/>
      <c r="AB22" s="79"/>
      <c r="AC22" s="79">
        <v>13</v>
      </c>
      <c r="AD22" s="79">
        <f t="shared" si="2"/>
        <v>391</v>
      </c>
      <c r="AE22" s="80">
        <f t="shared" si="3"/>
        <v>843</v>
      </c>
    </row>
    <row r="23" spans="1:33">
      <c r="A23" s="74" t="s">
        <v>148</v>
      </c>
      <c r="B23" s="178">
        <v>0</v>
      </c>
      <c r="C23" s="179">
        <v>0</v>
      </c>
      <c r="D23" s="178">
        <v>0</v>
      </c>
      <c r="E23" s="178">
        <v>0</v>
      </c>
      <c r="F23" s="179">
        <f t="shared" si="0"/>
        <v>0</v>
      </c>
      <c r="G23" s="220" t="s">
        <v>148</v>
      </c>
      <c r="H23" s="181">
        <v>0</v>
      </c>
      <c r="I23" s="182">
        <v>0</v>
      </c>
      <c r="J23" s="181">
        <v>0</v>
      </c>
      <c r="K23" s="182">
        <v>0</v>
      </c>
      <c r="L23" s="218">
        <v>14</v>
      </c>
      <c r="N23" s="74" t="s">
        <v>149</v>
      </c>
      <c r="O23" s="79">
        <v>475</v>
      </c>
      <c r="P23" s="79">
        <v>139</v>
      </c>
      <c r="Q23" s="79"/>
      <c r="R23" s="79"/>
      <c r="S23" s="213">
        <v>6</v>
      </c>
      <c r="T23" s="79">
        <v>62</v>
      </c>
      <c r="U23" s="79">
        <v>6</v>
      </c>
      <c r="V23" s="79">
        <v>9</v>
      </c>
      <c r="W23" s="79">
        <f t="shared" si="1"/>
        <v>697</v>
      </c>
      <c r="X23" s="216" t="s">
        <v>149</v>
      </c>
      <c r="Y23" s="79">
        <v>77</v>
      </c>
      <c r="Z23" s="79">
        <v>110</v>
      </c>
      <c r="AA23" s="79"/>
      <c r="AB23" s="79"/>
      <c r="AC23" s="79">
        <v>22</v>
      </c>
      <c r="AD23" s="79">
        <f t="shared" si="2"/>
        <v>209</v>
      </c>
      <c r="AE23" s="80">
        <f t="shared" si="3"/>
        <v>906</v>
      </c>
    </row>
    <row r="24" spans="1:33" ht="15" customHeight="1">
      <c r="A24" s="219" t="s">
        <v>149</v>
      </c>
      <c r="B24" s="178">
        <v>22</v>
      </c>
      <c r="C24" s="179">
        <v>6</v>
      </c>
      <c r="D24" s="178">
        <v>0</v>
      </c>
      <c r="E24" s="178">
        <v>1</v>
      </c>
      <c r="F24" s="179">
        <f t="shared" si="0"/>
        <v>29</v>
      </c>
      <c r="G24" s="220" t="s">
        <v>149</v>
      </c>
      <c r="H24" s="181">
        <v>0</v>
      </c>
      <c r="I24" s="182">
        <v>5</v>
      </c>
      <c r="J24" s="181">
        <v>0</v>
      </c>
      <c r="K24" s="182">
        <v>5</v>
      </c>
      <c r="L24" s="218">
        <v>34</v>
      </c>
      <c r="N24" s="216" t="s">
        <v>150</v>
      </c>
      <c r="O24" s="79">
        <v>10</v>
      </c>
      <c r="P24" s="79">
        <v>26</v>
      </c>
      <c r="Q24" s="79"/>
      <c r="R24" s="79"/>
      <c r="S24" s="213">
        <v>0</v>
      </c>
      <c r="T24" s="79">
        <v>2</v>
      </c>
      <c r="U24" s="79">
        <v>0</v>
      </c>
      <c r="V24" s="79">
        <v>0</v>
      </c>
      <c r="W24" s="79">
        <f t="shared" si="1"/>
        <v>38</v>
      </c>
      <c r="X24" s="216" t="s">
        <v>150</v>
      </c>
      <c r="Y24" s="79">
        <v>42</v>
      </c>
      <c r="Z24" s="79">
        <v>57</v>
      </c>
      <c r="AA24" s="79"/>
      <c r="AB24" s="79"/>
      <c r="AC24" s="79">
        <v>0</v>
      </c>
      <c r="AD24" s="79">
        <f t="shared" si="2"/>
        <v>99</v>
      </c>
      <c r="AE24" s="80">
        <f t="shared" si="3"/>
        <v>137</v>
      </c>
    </row>
    <row r="25" spans="1:33">
      <c r="A25" s="74" t="s">
        <v>150</v>
      </c>
      <c r="B25" s="178">
        <v>0</v>
      </c>
      <c r="C25" s="179">
        <v>0</v>
      </c>
      <c r="D25" s="178">
        <v>0</v>
      </c>
      <c r="E25" s="178">
        <v>0</v>
      </c>
      <c r="F25" s="179">
        <f t="shared" si="0"/>
        <v>0</v>
      </c>
      <c r="G25" s="220" t="s">
        <v>150</v>
      </c>
      <c r="H25" s="181">
        <v>1</v>
      </c>
      <c r="I25" s="182">
        <v>2</v>
      </c>
      <c r="J25" s="181">
        <v>0</v>
      </c>
      <c r="K25" s="182">
        <v>3</v>
      </c>
      <c r="L25" s="218">
        <v>3</v>
      </c>
      <c r="M25" s="39"/>
      <c r="N25" s="74" t="s">
        <v>151</v>
      </c>
      <c r="O25" s="79">
        <v>478</v>
      </c>
      <c r="P25" s="79">
        <v>159</v>
      </c>
      <c r="Q25" s="79"/>
      <c r="R25" s="79"/>
      <c r="S25" s="213">
        <v>0</v>
      </c>
      <c r="T25" s="79">
        <v>58</v>
      </c>
      <c r="U25" s="79">
        <v>8</v>
      </c>
      <c r="V25" s="79">
        <v>5</v>
      </c>
      <c r="W25" s="79">
        <f t="shared" si="1"/>
        <v>708</v>
      </c>
      <c r="X25" s="216" t="s">
        <v>151</v>
      </c>
      <c r="Y25" s="79">
        <v>1</v>
      </c>
      <c r="Z25" s="79">
        <v>75</v>
      </c>
      <c r="AA25" s="79"/>
      <c r="AB25" s="79"/>
      <c r="AC25" s="79">
        <v>0</v>
      </c>
      <c r="AD25" s="79">
        <f t="shared" si="2"/>
        <v>76</v>
      </c>
      <c r="AE25" s="80">
        <f t="shared" si="3"/>
        <v>784</v>
      </c>
      <c r="AF25" s="39"/>
      <c r="AG25" s="39"/>
    </row>
    <row r="26" spans="1:33">
      <c r="A26" s="74" t="s">
        <v>338</v>
      </c>
      <c r="B26" s="178">
        <v>16</v>
      </c>
      <c r="C26" s="179">
        <v>2</v>
      </c>
      <c r="D26" s="178">
        <v>0</v>
      </c>
      <c r="E26" s="178">
        <v>1</v>
      </c>
      <c r="F26" s="179">
        <f t="shared" si="0"/>
        <v>19</v>
      </c>
      <c r="G26" s="220" t="s">
        <v>338</v>
      </c>
      <c r="H26" s="181">
        <v>0</v>
      </c>
      <c r="I26" s="182">
        <v>4</v>
      </c>
      <c r="J26" s="181">
        <v>0</v>
      </c>
      <c r="K26" s="182">
        <v>4</v>
      </c>
      <c r="L26" s="218">
        <v>23</v>
      </c>
      <c r="M26" s="39"/>
      <c r="N26" s="74" t="s">
        <v>152</v>
      </c>
      <c r="O26" s="79">
        <v>329</v>
      </c>
      <c r="P26" s="79">
        <v>66</v>
      </c>
      <c r="Q26" s="79"/>
      <c r="R26" s="79"/>
      <c r="S26" s="213">
        <v>65</v>
      </c>
      <c r="T26" s="79">
        <v>29</v>
      </c>
      <c r="U26" s="79">
        <v>4</v>
      </c>
      <c r="V26" s="79">
        <v>0</v>
      </c>
      <c r="W26" s="79">
        <f t="shared" si="1"/>
        <v>493</v>
      </c>
      <c r="X26" s="216" t="s">
        <v>152</v>
      </c>
      <c r="Y26" s="79">
        <v>34</v>
      </c>
      <c r="Z26" s="79">
        <v>33</v>
      </c>
      <c r="AA26" s="79"/>
      <c r="AB26" s="79"/>
      <c r="AC26" s="79">
        <v>3</v>
      </c>
      <c r="AD26" s="79">
        <f t="shared" si="2"/>
        <v>70</v>
      </c>
      <c r="AE26" s="80">
        <f t="shared" si="3"/>
        <v>563</v>
      </c>
      <c r="AF26" s="39"/>
      <c r="AG26" s="39"/>
    </row>
    <row r="27" spans="1:33">
      <c r="A27" s="74" t="s">
        <v>152</v>
      </c>
      <c r="B27" s="178">
        <v>11</v>
      </c>
      <c r="C27" s="179">
        <v>3</v>
      </c>
      <c r="D27" s="178">
        <v>0</v>
      </c>
      <c r="E27" s="178">
        <v>1</v>
      </c>
      <c r="F27" s="179">
        <f t="shared" si="0"/>
        <v>15</v>
      </c>
      <c r="G27" s="220" t="s">
        <v>152</v>
      </c>
      <c r="H27" s="181">
        <v>0</v>
      </c>
      <c r="I27" s="182">
        <v>0</v>
      </c>
      <c r="J27" s="181">
        <v>0</v>
      </c>
      <c r="K27" s="182">
        <v>0</v>
      </c>
      <c r="L27" s="218">
        <v>12</v>
      </c>
      <c r="M27" s="39"/>
      <c r="N27" s="74" t="s">
        <v>62</v>
      </c>
      <c r="O27" s="79">
        <v>7</v>
      </c>
      <c r="P27" s="79">
        <v>6</v>
      </c>
      <c r="Q27" s="79"/>
      <c r="R27" s="79"/>
      <c r="S27" s="213">
        <v>0</v>
      </c>
      <c r="T27" s="79">
        <v>0</v>
      </c>
      <c r="U27" s="79">
        <v>0</v>
      </c>
      <c r="V27" s="79">
        <v>0</v>
      </c>
      <c r="W27" s="79">
        <f t="shared" si="1"/>
        <v>13</v>
      </c>
      <c r="X27" s="216" t="s">
        <v>62</v>
      </c>
      <c r="Y27" s="79">
        <v>7</v>
      </c>
      <c r="Z27" s="79">
        <v>118</v>
      </c>
      <c r="AA27" s="79"/>
      <c r="AB27" s="79"/>
      <c r="AC27" s="79">
        <v>0</v>
      </c>
      <c r="AD27" s="79">
        <f t="shared" si="2"/>
        <v>125</v>
      </c>
      <c r="AE27" s="80">
        <f t="shared" si="3"/>
        <v>138</v>
      </c>
      <c r="AF27" s="39"/>
      <c r="AG27" s="39"/>
    </row>
    <row r="28" spans="1:33">
      <c r="A28" s="74" t="s">
        <v>62</v>
      </c>
      <c r="B28" s="178">
        <v>0</v>
      </c>
      <c r="C28" s="179">
        <v>0</v>
      </c>
      <c r="D28" s="178">
        <v>0</v>
      </c>
      <c r="E28" s="178">
        <v>0</v>
      </c>
      <c r="F28" s="179">
        <f t="shared" si="0"/>
        <v>0</v>
      </c>
      <c r="G28" s="220" t="s">
        <v>62</v>
      </c>
      <c r="H28" s="181">
        <v>0</v>
      </c>
      <c r="I28" s="182">
        <v>0</v>
      </c>
      <c r="J28" s="181">
        <v>0</v>
      </c>
      <c r="K28" s="182">
        <v>0</v>
      </c>
      <c r="L28" s="235">
        <v>0</v>
      </c>
      <c r="M28" s="39"/>
      <c r="N28" s="217" t="s">
        <v>136</v>
      </c>
      <c r="O28" s="79">
        <v>218</v>
      </c>
      <c r="P28" s="79">
        <v>185</v>
      </c>
      <c r="Q28" s="79"/>
      <c r="R28" s="79"/>
      <c r="S28" s="213">
        <v>352</v>
      </c>
      <c r="T28" s="79">
        <v>1</v>
      </c>
      <c r="U28" s="79">
        <v>0</v>
      </c>
      <c r="V28" s="79">
        <v>0</v>
      </c>
      <c r="W28" s="79">
        <f>SUM(O28:V28)</f>
        <v>756</v>
      </c>
      <c r="X28" s="216" t="s">
        <v>306</v>
      </c>
      <c r="Y28" s="79">
        <v>24</v>
      </c>
      <c r="Z28" s="79">
        <v>201</v>
      </c>
      <c r="AA28" s="79"/>
      <c r="AB28" s="79"/>
      <c r="AC28" s="79">
        <v>68</v>
      </c>
      <c r="AD28" s="79">
        <f>SUM(Y28:AC28)</f>
        <v>293</v>
      </c>
      <c r="AE28" s="80">
        <f t="shared" si="3"/>
        <v>1049</v>
      </c>
      <c r="AF28" s="39"/>
      <c r="AG28" s="39"/>
    </row>
    <row r="29" spans="1:33">
      <c r="A29" s="222" t="s">
        <v>0</v>
      </c>
      <c r="B29" s="223">
        <f>SUM(B9:B28)</f>
        <v>223</v>
      </c>
      <c r="C29" s="224">
        <f>SUM(C9:C28)</f>
        <v>106</v>
      </c>
      <c r="D29" s="225">
        <f>SUM(D9:D28)</f>
        <v>3</v>
      </c>
      <c r="E29" s="225">
        <f>SUM(E9:E28)</f>
        <v>21</v>
      </c>
      <c r="F29" s="226">
        <f>SUM(F9:F28)</f>
        <v>353</v>
      </c>
      <c r="G29" s="227" t="s">
        <v>0</v>
      </c>
      <c r="H29" s="225">
        <v>64</v>
      </c>
      <c r="I29" s="228">
        <v>51</v>
      </c>
      <c r="J29" s="225">
        <v>2</v>
      </c>
      <c r="K29" s="228">
        <v>117</v>
      </c>
      <c r="L29" s="229">
        <v>470</v>
      </c>
      <c r="M29" s="39"/>
      <c r="N29" s="230" t="s">
        <v>263</v>
      </c>
      <c r="O29" s="231">
        <f>SUM(O9:O28)</f>
        <v>6075</v>
      </c>
      <c r="P29" s="231">
        <f>SUM(P9:P28)</f>
        <v>3355</v>
      </c>
      <c r="Q29" s="231"/>
      <c r="R29" s="231"/>
      <c r="S29" s="232">
        <f>SUM(S9:S28)</f>
        <v>1013</v>
      </c>
      <c r="T29" s="231">
        <f>SUM(T9:T28)</f>
        <v>554</v>
      </c>
      <c r="U29" s="231">
        <f>SUM(U9:U28)</f>
        <v>157</v>
      </c>
      <c r="V29" s="231">
        <f>SUM(V9:V28)</f>
        <v>52</v>
      </c>
      <c r="W29" s="231">
        <f>SUM(W9:W28)</f>
        <v>11206</v>
      </c>
      <c r="X29" s="233" t="s">
        <v>0</v>
      </c>
      <c r="Y29" s="231">
        <f>SUM(Y9:Y28)</f>
        <v>1904</v>
      </c>
      <c r="Z29" s="231">
        <f>SUM(Z9:Z28)</f>
        <v>3110</v>
      </c>
      <c r="AA29" s="231"/>
      <c r="AB29" s="231"/>
      <c r="AC29" s="231">
        <f>SUM(AC9:AC28)</f>
        <v>333</v>
      </c>
      <c r="AD29" s="231">
        <f>SUM(Y29:AC29)</f>
        <v>5347</v>
      </c>
      <c r="AE29" s="234">
        <f>SUM(AE9:AE28)</f>
        <v>16553</v>
      </c>
      <c r="AF29" s="39"/>
      <c r="AG29" s="39"/>
    </row>
    <row r="30" spans="1:33" hidden="1">
      <c r="D30" s="17"/>
      <c r="E30" s="17"/>
      <c r="F30" s="17"/>
      <c r="G30" s="17"/>
      <c r="H30" s="17"/>
      <c r="I30" s="17"/>
      <c r="J30" s="17"/>
      <c r="K30" s="17"/>
      <c r="L30" s="17"/>
      <c r="M30" s="39"/>
      <c r="N30" s="54"/>
      <c r="O30" s="54"/>
      <c r="P30" s="54"/>
      <c r="Q30" s="54"/>
      <c r="R30" s="54"/>
      <c r="T30" s="54"/>
      <c r="U30" s="54"/>
      <c r="V30" s="54"/>
      <c r="W30" s="54">
        <f t="shared" si="1"/>
        <v>0</v>
      </c>
      <c r="Y30" s="54"/>
      <c r="Z30" s="54"/>
      <c r="AA30" s="54"/>
      <c r="AB30" s="54"/>
      <c r="AC30" s="54"/>
      <c r="AD30" s="54">
        <f t="shared" si="2"/>
        <v>0</v>
      </c>
      <c r="AE30" s="54">
        <f t="shared" si="3"/>
        <v>0</v>
      </c>
      <c r="AF30" s="39"/>
      <c r="AG30" s="39"/>
    </row>
    <row r="31" spans="1:33">
      <c r="B31" s="61"/>
      <c r="C31" s="6"/>
      <c r="D31" s="61"/>
      <c r="J31" s="17"/>
      <c r="K31" s="17"/>
      <c r="L31" s="19"/>
      <c r="N31" s="12"/>
      <c r="O31" s="10"/>
      <c r="P31" s="10"/>
      <c r="Q31" s="10"/>
      <c r="R31" s="10"/>
      <c r="S31" s="63"/>
      <c r="T31" s="10"/>
      <c r="X31" s="63"/>
      <c r="Y31" s="10"/>
      <c r="Z31" s="10"/>
      <c r="AA31" s="10"/>
      <c r="AB31" s="10"/>
      <c r="AC31" s="10"/>
      <c r="AD31" s="10"/>
    </row>
    <row r="32" spans="1:33">
      <c r="A32" s="6" t="s">
        <v>347</v>
      </c>
      <c r="B32" s="61"/>
      <c r="C32" s="6"/>
      <c r="D32" s="61"/>
      <c r="M32" s="10"/>
      <c r="N32" s="6" t="s">
        <v>347</v>
      </c>
      <c r="O32" s="73"/>
      <c r="P32" s="73"/>
      <c r="Q32" s="6"/>
      <c r="R32" s="6"/>
      <c r="S32" s="221"/>
      <c r="T32" s="9"/>
      <c r="X32" s="64"/>
      <c r="Y32" s="17"/>
      <c r="Z32" s="17"/>
      <c r="AA32" s="17"/>
      <c r="AB32" s="17"/>
      <c r="AC32" s="17"/>
      <c r="AD32" s="17"/>
    </row>
    <row r="33" spans="1:30">
      <c r="A33" s="6" t="s">
        <v>153</v>
      </c>
      <c r="B33" s="61"/>
      <c r="C33" s="17"/>
      <c r="D33" s="61"/>
      <c r="M33" s="17"/>
      <c r="N33" s="6" t="s">
        <v>153</v>
      </c>
      <c r="O33" s="73"/>
      <c r="P33" s="73"/>
      <c r="Q33" s="6"/>
      <c r="R33" s="6"/>
      <c r="S33" s="221"/>
      <c r="T33" s="9"/>
      <c r="X33" s="64"/>
      <c r="Y33" s="17"/>
      <c r="Z33" s="17"/>
      <c r="AA33" s="17"/>
      <c r="AB33" s="17"/>
      <c r="AC33" s="17"/>
      <c r="AD33" s="17"/>
    </row>
    <row r="34" spans="1:30">
      <c r="A34" s="19" t="s">
        <v>154</v>
      </c>
      <c r="B34" s="17"/>
      <c r="C34" s="17"/>
      <c r="D34" s="61"/>
      <c r="M34" s="17"/>
      <c r="N34" s="19" t="s">
        <v>154</v>
      </c>
      <c r="O34" s="73"/>
      <c r="P34" s="73"/>
      <c r="Q34" s="17"/>
      <c r="R34" s="17"/>
      <c r="S34" s="66"/>
      <c r="T34" s="18"/>
      <c r="X34" s="65"/>
      <c r="Y34" s="17"/>
      <c r="Z34" s="17"/>
      <c r="AA34" s="17"/>
      <c r="AB34" s="17"/>
      <c r="AC34" s="17"/>
      <c r="AD34" s="17"/>
    </row>
    <row r="35" spans="1:30">
      <c r="A35" s="19" t="s">
        <v>224</v>
      </c>
      <c r="B35" s="61"/>
      <c r="C35" s="61"/>
      <c r="D35" s="61"/>
      <c r="M35" s="17"/>
      <c r="N35" s="19" t="s">
        <v>224</v>
      </c>
      <c r="O35" s="17"/>
      <c r="P35" s="17"/>
      <c r="Q35" s="17"/>
      <c r="R35" s="17"/>
      <c r="S35" s="66"/>
      <c r="T35" s="17"/>
      <c r="X35" s="66"/>
      <c r="Y35" s="17"/>
      <c r="Z35" s="17"/>
      <c r="AA35" s="17"/>
      <c r="AB35" s="17"/>
      <c r="AC35" s="17"/>
      <c r="AD35" s="17"/>
    </row>
    <row r="36" spans="1:30">
      <c r="A36" s="19" t="s">
        <v>317</v>
      </c>
      <c r="B36" s="61"/>
      <c r="C36" s="61"/>
      <c r="D36" s="61"/>
      <c r="M36" s="17"/>
      <c r="N36" s="19" t="s">
        <v>317</v>
      </c>
      <c r="O36" s="73"/>
      <c r="P36" s="73"/>
      <c r="Q36" s="73"/>
      <c r="R36" s="73"/>
      <c r="S36" s="212"/>
    </row>
    <row r="37" spans="1:30">
      <c r="A37" s="61"/>
      <c r="B37" s="61"/>
      <c r="C37" s="61"/>
      <c r="D37" s="61"/>
      <c r="M37" s="17"/>
      <c r="N37" s="73"/>
      <c r="O37" s="73"/>
      <c r="P37" s="73"/>
      <c r="Q37" s="73"/>
      <c r="R37" s="73"/>
      <c r="S37" s="212"/>
    </row>
    <row r="38" spans="1:30">
      <c r="M38" s="19"/>
      <c r="N38" s="73"/>
      <c r="O38" s="73"/>
      <c r="P38" s="73"/>
      <c r="Q38" s="73"/>
      <c r="R38" s="73"/>
      <c r="S38" s="212"/>
    </row>
  </sheetData>
  <mergeCells count="34">
    <mergeCell ref="AC5:AC7"/>
    <mergeCell ref="AD5:AD7"/>
    <mergeCell ref="AE5:AE7"/>
    <mergeCell ref="N5:N7"/>
    <mergeCell ref="S5:S7"/>
    <mergeCell ref="T5:T7"/>
    <mergeCell ref="U5:U7"/>
    <mergeCell ref="V5:V7"/>
    <mergeCell ref="P5:P7"/>
    <mergeCell ref="O5:O7"/>
    <mergeCell ref="Z5:Z7"/>
    <mergeCell ref="W5:W7"/>
    <mergeCell ref="X5:X7"/>
    <mergeCell ref="Y5:Y7"/>
    <mergeCell ref="A3:F4"/>
    <mergeCell ref="G3:L4"/>
    <mergeCell ref="N1:AE1"/>
    <mergeCell ref="N2:AE2"/>
    <mergeCell ref="X3:AE4"/>
    <mergeCell ref="N3:W4"/>
    <mergeCell ref="A2:L2"/>
    <mergeCell ref="A1:L1"/>
    <mergeCell ref="A5:A7"/>
    <mergeCell ref="B5:B7"/>
    <mergeCell ref="D5:D7"/>
    <mergeCell ref="J5:J7"/>
    <mergeCell ref="K5:K7"/>
    <mergeCell ref="C5:C7"/>
    <mergeCell ref="I5:I7"/>
    <mergeCell ref="L5:L7"/>
    <mergeCell ref="E5:E7"/>
    <mergeCell ref="F5:F7"/>
    <mergeCell ref="G5:G7"/>
    <mergeCell ref="H5:H7"/>
  </mergeCells>
  <pageMargins left="0.7" right="0.7" top="0.75" bottom="0.75" header="0.3" footer="0.3"/>
  <pageSetup scale="21" orientation="portrait" r:id="rId1"/>
  <drawing r:id="rId2"/>
  <tableParts count="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36"/>
  <sheetViews>
    <sheetView topLeftCell="K1" zoomScale="73" zoomScaleNormal="73" workbookViewId="0">
      <selection activeCell="N3" sqref="N3:W23"/>
    </sheetView>
  </sheetViews>
  <sheetFormatPr defaultRowHeight="15"/>
  <cols>
    <col min="1" max="1" width="23.28515625" customWidth="1"/>
    <col min="2" max="2" width="13.42578125" style="243" customWidth="1"/>
    <col min="3" max="3" width="17.85546875" style="42" customWidth="1"/>
    <col min="4" max="4" width="16.140625" customWidth="1"/>
    <col min="5" max="5" width="16.42578125" customWidth="1"/>
    <col min="6" max="6" width="11.5703125" customWidth="1"/>
    <col min="7" max="7" width="21.5703125" customWidth="1"/>
    <col min="8" max="8" width="14" customWidth="1"/>
    <col min="9" max="9" width="18" style="42" customWidth="1"/>
    <col min="10" max="10" width="14" customWidth="1"/>
    <col min="11" max="11" width="9.85546875" customWidth="1"/>
    <col min="12" max="12" width="12.7109375" customWidth="1"/>
    <col min="14" max="14" width="19.42578125" customWidth="1"/>
    <col min="15" max="15" width="14.42578125" bestFit="1" customWidth="1"/>
    <col min="16" max="16" width="15" style="46" bestFit="1" customWidth="1"/>
    <col min="17" max="18" width="11.5703125" hidden="1" customWidth="1"/>
    <col min="19" max="19" width="12.7109375" bestFit="1" customWidth="1"/>
    <col min="20" max="20" width="11.5703125" customWidth="1"/>
    <col min="21" max="21" width="19.28515625" style="243" customWidth="1"/>
    <col min="22" max="22" width="13.5703125" bestFit="1" customWidth="1"/>
    <col min="23" max="23" width="11.5703125" customWidth="1"/>
    <col min="24" max="24" width="16.140625" customWidth="1"/>
    <col min="25" max="25" width="12.7109375" customWidth="1"/>
    <col min="26" max="26" width="14.5703125" style="46" bestFit="1" customWidth="1"/>
    <col min="27" max="27" width="12.7109375" hidden="1" customWidth="1"/>
    <col min="28" max="28" width="12.85546875" hidden="1" customWidth="1"/>
    <col min="29" max="29" width="12.7109375" bestFit="1" customWidth="1"/>
    <col min="30" max="30" width="9.7109375" customWidth="1"/>
    <col min="31" max="31" width="13.7109375" customWidth="1"/>
    <col min="34" max="34" width="13.7109375" bestFit="1" customWidth="1"/>
    <col min="36" max="36" width="9.140625" style="54"/>
    <col min="39" max="39" width="13.5703125" bestFit="1" customWidth="1"/>
    <col min="44" max="44" width="13.7109375" bestFit="1" customWidth="1"/>
    <col min="48" max="48" width="10.7109375" bestFit="1" customWidth="1"/>
  </cols>
  <sheetData>
    <row r="1" spans="1:51" ht="27.75">
      <c r="A1" s="479" t="s">
        <v>155</v>
      </c>
      <c r="B1" s="403"/>
      <c r="C1" s="403"/>
      <c r="D1" s="403"/>
      <c r="E1" s="403"/>
      <c r="F1" s="403"/>
      <c r="G1" s="403"/>
      <c r="H1" s="403"/>
      <c r="I1" s="403"/>
      <c r="J1" s="403"/>
      <c r="K1" s="403"/>
      <c r="L1" s="404"/>
      <c r="N1" s="412" t="s">
        <v>209</v>
      </c>
      <c r="O1" s="413"/>
      <c r="P1" s="413"/>
      <c r="Q1" s="413"/>
      <c r="R1" s="413"/>
      <c r="S1" s="413"/>
      <c r="T1" s="413"/>
      <c r="U1" s="413"/>
      <c r="V1" s="413"/>
      <c r="W1" s="413"/>
      <c r="X1" s="413"/>
      <c r="Y1" s="413"/>
      <c r="Z1" s="413"/>
      <c r="AA1" s="413"/>
      <c r="AB1" s="413"/>
      <c r="AC1" s="413"/>
      <c r="AD1" s="413"/>
      <c r="AE1" s="414"/>
    </row>
    <row r="2" spans="1:51" ht="20.25">
      <c r="A2" s="480" t="s">
        <v>15</v>
      </c>
      <c r="B2" s="405"/>
      <c r="C2" s="405"/>
      <c r="D2" s="405"/>
      <c r="E2" s="405"/>
      <c r="F2" s="405"/>
      <c r="G2" s="405"/>
      <c r="H2" s="405"/>
      <c r="I2" s="405"/>
      <c r="J2" s="405"/>
      <c r="K2" s="405"/>
      <c r="L2" s="406"/>
      <c r="N2" s="476" t="s">
        <v>15</v>
      </c>
      <c r="O2" s="477"/>
      <c r="P2" s="477"/>
      <c r="Q2" s="477"/>
      <c r="R2" s="477"/>
      <c r="S2" s="477"/>
      <c r="T2" s="477"/>
      <c r="U2" s="477"/>
      <c r="V2" s="477"/>
      <c r="W2" s="477"/>
      <c r="X2" s="477"/>
      <c r="Y2" s="477"/>
      <c r="Z2" s="477"/>
      <c r="AA2" s="477"/>
      <c r="AB2" s="477"/>
      <c r="AC2" s="477"/>
      <c r="AD2" s="477"/>
      <c r="AE2" s="478"/>
    </row>
    <row r="3" spans="1:51">
      <c r="A3" s="386" t="s">
        <v>353</v>
      </c>
      <c r="B3" s="398"/>
      <c r="C3" s="398"/>
      <c r="D3" s="398"/>
      <c r="E3" s="398"/>
      <c r="F3" s="399"/>
      <c r="G3" s="386" t="s">
        <v>352</v>
      </c>
      <c r="H3" s="398"/>
      <c r="I3" s="398"/>
      <c r="J3" s="398"/>
      <c r="K3" s="398"/>
      <c r="L3" s="399"/>
      <c r="N3" s="386" t="s">
        <v>220</v>
      </c>
      <c r="O3" s="398"/>
      <c r="P3" s="398"/>
      <c r="Q3" s="398"/>
      <c r="R3" s="398"/>
      <c r="S3" s="398"/>
      <c r="T3" s="398"/>
      <c r="U3" s="398"/>
      <c r="V3" s="398"/>
      <c r="W3" s="399"/>
      <c r="X3" s="398" t="s">
        <v>221</v>
      </c>
      <c r="Y3" s="398"/>
      <c r="Z3" s="398"/>
      <c r="AA3" s="398"/>
      <c r="AB3" s="398"/>
      <c r="AC3" s="398"/>
      <c r="AD3" s="398"/>
      <c r="AE3" s="399"/>
    </row>
    <row r="4" spans="1:51" ht="15.75" customHeight="1" thickBot="1">
      <c r="A4" s="400"/>
      <c r="B4" s="401"/>
      <c r="C4" s="401"/>
      <c r="D4" s="401"/>
      <c r="E4" s="401"/>
      <c r="F4" s="402"/>
      <c r="G4" s="400"/>
      <c r="H4" s="401"/>
      <c r="I4" s="401"/>
      <c r="J4" s="401"/>
      <c r="K4" s="401"/>
      <c r="L4" s="402"/>
      <c r="N4" s="400"/>
      <c r="O4" s="401"/>
      <c r="P4" s="401"/>
      <c r="Q4" s="401"/>
      <c r="R4" s="401"/>
      <c r="S4" s="401"/>
      <c r="T4" s="401"/>
      <c r="U4" s="401"/>
      <c r="V4" s="401"/>
      <c r="W4" s="402"/>
      <c r="X4" s="401"/>
      <c r="Y4" s="401"/>
      <c r="Z4" s="401"/>
      <c r="AA4" s="401"/>
      <c r="AB4" s="401"/>
      <c r="AC4" s="401"/>
      <c r="AD4" s="401"/>
      <c r="AE4" s="402"/>
    </row>
    <row r="5" spans="1:51" ht="30" customHeight="1">
      <c r="A5" s="326" t="s">
        <v>240</v>
      </c>
      <c r="B5" s="470" t="s">
        <v>5</v>
      </c>
      <c r="C5" s="326" t="s">
        <v>326</v>
      </c>
      <c r="D5" s="326" t="s">
        <v>241</v>
      </c>
      <c r="E5" s="326" t="s">
        <v>242</v>
      </c>
      <c r="F5" s="383" t="s">
        <v>243</v>
      </c>
      <c r="G5" s="326" t="s">
        <v>240</v>
      </c>
      <c r="H5" s="470" t="s">
        <v>5</v>
      </c>
      <c r="I5" s="326" t="s">
        <v>325</v>
      </c>
      <c r="J5" s="326" t="s">
        <v>241</v>
      </c>
      <c r="K5" s="326" t="s">
        <v>244</v>
      </c>
      <c r="L5" s="326" t="s">
        <v>245</v>
      </c>
      <c r="N5" s="326" t="s">
        <v>240</v>
      </c>
      <c r="O5" s="326" t="s">
        <v>5</v>
      </c>
      <c r="P5" s="326" t="s">
        <v>326</v>
      </c>
      <c r="Q5" s="474" t="s">
        <v>2</v>
      </c>
      <c r="R5" s="238"/>
      <c r="S5" s="475" t="s">
        <v>241</v>
      </c>
      <c r="T5" s="326" t="s">
        <v>242</v>
      </c>
      <c r="U5" s="326" t="s">
        <v>299</v>
      </c>
      <c r="V5" s="326" t="s">
        <v>297</v>
      </c>
      <c r="W5" s="326" t="s">
        <v>243</v>
      </c>
      <c r="X5" s="326" t="s">
        <v>240</v>
      </c>
      <c r="Y5" s="326" t="s">
        <v>5</v>
      </c>
      <c r="Z5" s="326" t="s">
        <v>326</v>
      </c>
      <c r="AA5" s="238"/>
      <c r="AB5" s="238"/>
      <c r="AC5" s="475" t="s">
        <v>241</v>
      </c>
      <c r="AD5" s="326" t="s">
        <v>279</v>
      </c>
      <c r="AE5" s="475" t="s">
        <v>245</v>
      </c>
    </row>
    <row r="6" spans="1:51">
      <c r="A6" s="327"/>
      <c r="B6" s="471"/>
      <c r="C6" s="327"/>
      <c r="D6" s="327"/>
      <c r="E6" s="327"/>
      <c r="F6" s="384"/>
      <c r="G6" s="327"/>
      <c r="H6" s="471"/>
      <c r="I6" s="327"/>
      <c r="J6" s="327"/>
      <c r="K6" s="327"/>
      <c r="L6" s="327"/>
      <c r="N6" s="327"/>
      <c r="O6" s="327"/>
      <c r="P6" s="327"/>
      <c r="Q6" s="464"/>
      <c r="R6" s="78" t="s">
        <v>17</v>
      </c>
      <c r="S6" s="389"/>
      <c r="T6" s="327"/>
      <c r="U6" s="327"/>
      <c r="V6" s="327"/>
      <c r="W6" s="327"/>
      <c r="X6" s="327"/>
      <c r="Y6" s="327"/>
      <c r="Z6" s="327"/>
      <c r="AA6" s="78" t="s">
        <v>2</v>
      </c>
      <c r="AB6" s="78" t="s">
        <v>3</v>
      </c>
      <c r="AC6" s="389"/>
      <c r="AD6" s="327"/>
      <c r="AE6" s="389"/>
    </row>
    <row r="7" spans="1:51">
      <c r="A7" s="328"/>
      <c r="B7" s="472"/>
      <c r="C7" s="328"/>
      <c r="D7" s="328"/>
      <c r="E7" s="328"/>
      <c r="F7" s="467"/>
      <c r="G7" s="328"/>
      <c r="H7" s="472"/>
      <c r="I7" s="328"/>
      <c r="J7" s="328"/>
      <c r="K7" s="328"/>
      <c r="L7" s="328"/>
      <c r="N7" s="328"/>
      <c r="O7" s="328"/>
      <c r="P7" s="328"/>
      <c r="Q7" s="465"/>
      <c r="R7" s="214" t="s">
        <v>6</v>
      </c>
      <c r="S7" s="390"/>
      <c r="T7" s="328"/>
      <c r="U7" s="328"/>
      <c r="V7" s="328"/>
      <c r="W7" s="328"/>
      <c r="X7" s="328"/>
      <c r="Y7" s="328"/>
      <c r="Z7" s="328"/>
      <c r="AA7" s="214" t="s">
        <v>6</v>
      </c>
      <c r="AB7" s="214" t="s">
        <v>6</v>
      </c>
      <c r="AC7" s="390"/>
      <c r="AD7" s="328"/>
      <c r="AE7" s="390"/>
    </row>
    <row r="8" spans="1:51" hidden="1">
      <c r="A8" s="236" t="s">
        <v>249</v>
      </c>
      <c r="B8" s="271" t="s">
        <v>250</v>
      </c>
      <c r="C8" s="32" t="s">
        <v>270</v>
      </c>
      <c r="D8" s="32" t="s">
        <v>253</v>
      </c>
      <c r="E8" s="32" t="s">
        <v>254</v>
      </c>
      <c r="F8" s="32" t="s">
        <v>255</v>
      </c>
      <c r="G8" s="85" t="s">
        <v>256</v>
      </c>
      <c r="H8" s="32" t="s">
        <v>257</v>
      </c>
      <c r="I8" s="32" t="s">
        <v>268</v>
      </c>
      <c r="J8" s="32" t="s">
        <v>260</v>
      </c>
      <c r="K8" s="32" t="s">
        <v>261</v>
      </c>
      <c r="L8" s="24" t="s">
        <v>262</v>
      </c>
      <c r="N8" s="180" t="s">
        <v>249</v>
      </c>
      <c r="O8" s="79" t="s">
        <v>250</v>
      </c>
      <c r="P8" s="79" t="s">
        <v>270</v>
      </c>
      <c r="Q8" s="79" t="s">
        <v>251</v>
      </c>
      <c r="R8" s="79" t="s">
        <v>252</v>
      </c>
      <c r="S8" s="79" t="s">
        <v>253</v>
      </c>
      <c r="T8" s="79" t="s">
        <v>254</v>
      </c>
      <c r="U8" s="240" t="s">
        <v>255</v>
      </c>
      <c r="V8" s="79" t="s">
        <v>256</v>
      </c>
      <c r="W8" s="80" t="s">
        <v>257</v>
      </c>
      <c r="X8" s="79" t="s">
        <v>258</v>
      </c>
      <c r="Y8" s="79" t="s">
        <v>259</v>
      </c>
      <c r="Z8" s="79" t="s">
        <v>296</v>
      </c>
      <c r="AA8" s="79" t="s">
        <v>260</v>
      </c>
      <c r="AB8" s="79" t="s">
        <v>261</v>
      </c>
      <c r="AC8" s="79" t="s">
        <v>262</v>
      </c>
      <c r="AD8" s="79" t="s">
        <v>286</v>
      </c>
      <c r="AE8" s="80" t="s">
        <v>287</v>
      </c>
      <c r="AF8" s="73"/>
      <c r="AG8" s="73"/>
      <c r="AH8" s="73"/>
    </row>
    <row r="9" spans="1:51">
      <c r="A9" s="74" t="s">
        <v>323</v>
      </c>
      <c r="B9" s="240">
        <v>169</v>
      </c>
      <c r="C9" s="239">
        <v>17</v>
      </c>
      <c r="D9" s="239">
        <v>0</v>
      </c>
      <c r="E9" s="239">
        <v>27</v>
      </c>
      <c r="F9" s="239">
        <f t="shared" ref="F9:F24" si="0">SUM(B9:E9)</f>
        <v>213</v>
      </c>
      <c r="G9" s="74" t="s">
        <v>163</v>
      </c>
      <c r="H9" s="181">
        <v>0</v>
      </c>
      <c r="I9" s="181">
        <v>9</v>
      </c>
      <c r="J9" s="181">
        <v>0</v>
      </c>
      <c r="K9" s="181">
        <v>9</v>
      </c>
      <c r="L9" s="218">
        <f t="shared" ref="L9:L24" si="1">SUM(K9+F9)</f>
        <v>222</v>
      </c>
      <c r="N9" s="74" t="s">
        <v>156</v>
      </c>
      <c r="O9" s="79">
        <v>854</v>
      </c>
      <c r="P9" s="79">
        <v>65</v>
      </c>
      <c r="Q9" s="79"/>
      <c r="R9" s="79"/>
      <c r="S9" s="79">
        <v>31</v>
      </c>
      <c r="T9" s="79">
        <v>49</v>
      </c>
      <c r="U9" s="240">
        <v>0</v>
      </c>
      <c r="V9" s="79">
        <v>0</v>
      </c>
      <c r="W9" s="80">
        <f t="shared" ref="W9:W22" si="2">SUM(O9:V9)</f>
        <v>999</v>
      </c>
      <c r="X9" s="78" t="s">
        <v>156</v>
      </c>
      <c r="Y9" s="79">
        <v>20</v>
      </c>
      <c r="Z9" s="79">
        <v>122</v>
      </c>
      <c r="AA9" s="79"/>
      <c r="AB9" s="79"/>
      <c r="AC9" s="79">
        <v>7</v>
      </c>
      <c r="AD9" s="79">
        <f t="shared" ref="AD9:AD23" si="3">SUM(Y9:AC9)</f>
        <v>149</v>
      </c>
      <c r="AE9" s="80">
        <f t="shared" ref="AE9:AE22" si="4">SUM(AD9+W9)</f>
        <v>1148</v>
      </c>
      <c r="AF9" s="73"/>
      <c r="AG9" s="73"/>
      <c r="AH9" s="73"/>
    </row>
    <row r="10" spans="1:51">
      <c r="A10" s="74" t="s">
        <v>159</v>
      </c>
      <c r="B10" s="240">
        <v>69</v>
      </c>
      <c r="C10" s="239">
        <v>67</v>
      </c>
      <c r="D10" s="239">
        <v>10</v>
      </c>
      <c r="E10" s="239">
        <v>7</v>
      </c>
      <c r="F10" s="239">
        <f t="shared" si="0"/>
        <v>153</v>
      </c>
      <c r="G10" s="74" t="s">
        <v>159</v>
      </c>
      <c r="H10" s="181">
        <v>61</v>
      </c>
      <c r="I10" s="181">
        <v>94</v>
      </c>
      <c r="J10" s="181">
        <v>16</v>
      </c>
      <c r="K10" s="181">
        <v>171</v>
      </c>
      <c r="L10" s="218">
        <f t="shared" si="1"/>
        <v>324</v>
      </c>
      <c r="N10" s="74" t="s">
        <v>157</v>
      </c>
      <c r="O10" s="79">
        <v>363</v>
      </c>
      <c r="P10" s="79">
        <v>191</v>
      </c>
      <c r="Q10" s="79"/>
      <c r="R10" s="79"/>
      <c r="S10" s="79">
        <v>20</v>
      </c>
      <c r="T10" s="79">
        <v>86</v>
      </c>
      <c r="U10" s="240">
        <v>2</v>
      </c>
      <c r="V10" s="79">
        <v>7</v>
      </c>
      <c r="W10" s="80">
        <f t="shared" si="2"/>
        <v>669</v>
      </c>
      <c r="X10" s="78" t="s">
        <v>157</v>
      </c>
      <c r="Y10" s="79">
        <v>136</v>
      </c>
      <c r="Z10" s="79">
        <v>111</v>
      </c>
      <c r="AA10" s="79"/>
      <c r="AB10" s="79"/>
      <c r="AC10" s="79">
        <v>0</v>
      </c>
      <c r="AD10" s="79">
        <f t="shared" si="3"/>
        <v>247</v>
      </c>
      <c r="AE10" s="80">
        <f t="shared" si="4"/>
        <v>916</v>
      </c>
      <c r="AF10" s="73"/>
      <c r="AG10" s="73"/>
      <c r="AH10" s="73"/>
    </row>
    <row r="11" spans="1:51" s="43" customFormat="1">
      <c r="A11" s="74" t="s">
        <v>322</v>
      </c>
      <c r="B11" s="240">
        <v>124</v>
      </c>
      <c r="C11" s="239">
        <v>0</v>
      </c>
      <c r="D11" s="239">
        <v>0</v>
      </c>
      <c r="E11" s="239">
        <v>2</v>
      </c>
      <c r="F11" s="239">
        <f t="shared" si="0"/>
        <v>126</v>
      </c>
      <c r="G11" s="74" t="s">
        <v>156</v>
      </c>
      <c r="H11" s="181">
        <v>0</v>
      </c>
      <c r="I11" s="181">
        <v>0</v>
      </c>
      <c r="J11" s="181">
        <v>0</v>
      </c>
      <c r="K11" s="181">
        <v>0</v>
      </c>
      <c r="L11" s="218">
        <f t="shared" si="1"/>
        <v>126</v>
      </c>
      <c r="N11" s="74" t="s">
        <v>158</v>
      </c>
      <c r="O11" s="79">
        <v>103</v>
      </c>
      <c r="P11" s="79">
        <v>0</v>
      </c>
      <c r="Q11" s="79"/>
      <c r="R11" s="79"/>
      <c r="S11" s="79">
        <v>0</v>
      </c>
      <c r="T11" s="79">
        <v>23</v>
      </c>
      <c r="U11" s="240">
        <v>0</v>
      </c>
      <c r="V11" s="79">
        <v>0</v>
      </c>
      <c r="W11" s="80">
        <f t="shared" si="2"/>
        <v>126</v>
      </c>
      <c r="X11" s="78" t="s">
        <v>158</v>
      </c>
      <c r="Y11" s="79">
        <v>0</v>
      </c>
      <c r="Z11" s="79">
        <v>9</v>
      </c>
      <c r="AA11" s="79"/>
      <c r="AB11" s="79"/>
      <c r="AC11" s="79">
        <v>0</v>
      </c>
      <c r="AD11" s="79">
        <f t="shared" si="3"/>
        <v>9</v>
      </c>
      <c r="AE11" s="80">
        <f t="shared" si="4"/>
        <v>135</v>
      </c>
      <c r="AF11" s="73"/>
      <c r="AG11" s="73"/>
      <c r="AH11" s="73"/>
      <c r="AI11"/>
      <c r="AJ11" s="54"/>
      <c r="AK11"/>
      <c r="AL11"/>
      <c r="AM11"/>
      <c r="AN11"/>
      <c r="AO11"/>
      <c r="AP11"/>
      <c r="AQ11"/>
      <c r="AR11"/>
      <c r="AS11"/>
      <c r="AT11"/>
      <c r="AU11"/>
      <c r="AV11"/>
      <c r="AW11"/>
      <c r="AX11"/>
      <c r="AY11"/>
    </row>
    <row r="12" spans="1:51">
      <c r="A12" s="74" t="s">
        <v>162</v>
      </c>
      <c r="B12" s="240">
        <v>6</v>
      </c>
      <c r="C12" s="239">
        <v>4</v>
      </c>
      <c r="D12" s="239">
        <v>0</v>
      </c>
      <c r="E12" s="239">
        <v>2</v>
      </c>
      <c r="F12" s="239">
        <f t="shared" si="0"/>
        <v>12</v>
      </c>
      <c r="G12" s="74" t="s">
        <v>162</v>
      </c>
      <c r="H12" s="181">
        <v>19</v>
      </c>
      <c r="I12" s="181">
        <v>8</v>
      </c>
      <c r="J12" s="181">
        <v>0</v>
      </c>
      <c r="K12" s="181">
        <v>27</v>
      </c>
      <c r="L12" s="218">
        <f t="shared" si="1"/>
        <v>39</v>
      </c>
      <c r="N12" s="74" t="s">
        <v>159</v>
      </c>
      <c r="O12" s="79">
        <v>2879</v>
      </c>
      <c r="P12" s="79">
        <v>2038</v>
      </c>
      <c r="Q12" s="79"/>
      <c r="R12" s="79"/>
      <c r="S12" s="79">
        <v>508</v>
      </c>
      <c r="T12" s="79">
        <v>161</v>
      </c>
      <c r="U12" s="240">
        <v>5</v>
      </c>
      <c r="V12" s="79">
        <v>32</v>
      </c>
      <c r="W12" s="80">
        <f t="shared" si="2"/>
        <v>5623</v>
      </c>
      <c r="X12" s="78" t="s">
        <v>159</v>
      </c>
      <c r="Y12" s="79">
        <v>1260</v>
      </c>
      <c r="Z12" s="79">
        <v>2301</v>
      </c>
      <c r="AA12" s="79"/>
      <c r="AB12" s="79"/>
      <c r="AC12" s="79">
        <v>275</v>
      </c>
      <c r="AD12" s="79">
        <f t="shared" si="3"/>
        <v>3836</v>
      </c>
      <c r="AE12" s="80">
        <f t="shared" si="4"/>
        <v>9459</v>
      </c>
      <c r="AF12" s="73"/>
      <c r="AG12" s="73"/>
      <c r="AH12" s="73"/>
    </row>
    <row r="13" spans="1:51">
      <c r="A13" s="74" t="s">
        <v>157</v>
      </c>
      <c r="B13" s="240">
        <v>11</v>
      </c>
      <c r="C13" s="239">
        <v>4</v>
      </c>
      <c r="D13" s="239">
        <v>0</v>
      </c>
      <c r="E13" s="239">
        <v>2</v>
      </c>
      <c r="F13" s="239">
        <f t="shared" si="0"/>
        <v>17</v>
      </c>
      <c r="G13" s="74" t="s">
        <v>157</v>
      </c>
      <c r="H13" s="181">
        <v>11</v>
      </c>
      <c r="I13" s="181">
        <v>6</v>
      </c>
      <c r="J13" s="181">
        <v>0</v>
      </c>
      <c r="K13" s="181">
        <v>17</v>
      </c>
      <c r="L13" s="218">
        <f t="shared" si="1"/>
        <v>34</v>
      </c>
      <c r="N13" s="74" t="s">
        <v>160</v>
      </c>
      <c r="O13" s="79">
        <v>37</v>
      </c>
      <c r="P13" s="79">
        <v>165</v>
      </c>
      <c r="Q13" s="79"/>
      <c r="R13" s="79"/>
      <c r="S13" s="79">
        <v>0</v>
      </c>
      <c r="T13" s="79">
        <v>19</v>
      </c>
      <c r="U13" s="240">
        <v>2</v>
      </c>
      <c r="V13" s="79">
        <v>5</v>
      </c>
      <c r="W13" s="80">
        <f t="shared" si="2"/>
        <v>228</v>
      </c>
      <c r="X13" s="78" t="s">
        <v>160</v>
      </c>
      <c r="Y13" s="79">
        <v>56</v>
      </c>
      <c r="Z13" s="79">
        <v>92</v>
      </c>
      <c r="AA13" s="79"/>
      <c r="AB13" s="79"/>
      <c r="AC13" s="79">
        <v>0</v>
      </c>
      <c r="AD13" s="79">
        <f t="shared" si="3"/>
        <v>148</v>
      </c>
      <c r="AE13" s="80">
        <f t="shared" si="4"/>
        <v>376</v>
      </c>
      <c r="AF13" s="73"/>
      <c r="AG13" s="73"/>
      <c r="AH13" s="73"/>
    </row>
    <row r="14" spans="1:51">
      <c r="A14" s="74" t="s">
        <v>160</v>
      </c>
      <c r="B14" s="240">
        <v>11</v>
      </c>
      <c r="C14" s="239">
        <v>7</v>
      </c>
      <c r="D14" s="239">
        <v>0</v>
      </c>
      <c r="E14" s="239">
        <v>1</v>
      </c>
      <c r="F14" s="239">
        <f t="shared" si="0"/>
        <v>19</v>
      </c>
      <c r="G14" s="74" t="s">
        <v>233</v>
      </c>
      <c r="H14" s="181">
        <v>5</v>
      </c>
      <c r="I14" s="181">
        <v>1</v>
      </c>
      <c r="J14" s="181">
        <v>0</v>
      </c>
      <c r="K14" s="181">
        <v>6</v>
      </c>
      <c r="L14" s="218">
        <f t="shared" si="1"/>
        <v>25</v>
      </c>
      <c r="N14" s="74" t="s">
        <v>217</v>
      </c>
      <c r="O14" s="79">
        <v>32</v>
      </c>
      <c r="P14" s="79">
        <v>96</v>
      </c>
      <c r="Q14" s="79"/>
      <c r="R14" s="79"/>
      <c r="S14" s="79">
        <v>10</v>
      </c>
      <c r="T14" s="79">
        <v>20</v>
      </c>
      <c r="U14" s="240">
        <v>2</v>
      </c>
      <c r="V14" s="79">
        <v>0</v>
      </c>
      <c r="W14" s="80">
        <f t="shared" si="2"/>
        <v>160</v>
      </c>
      <c r="X14" s="78" t="s">
        <v>217</v>
      </c>
      <c r="Y14" s="79">
        <v>43</v>
      </c>
      <c r="Z14" s="79">
        <v>67</v>
      </c>
      <c r="AA14" s="79"/>
      <c r="AB14" s="79"/>
      <c r="AC14" s="79">
        <v>2</v>
      </c>
      <c r="AD14" s="79">
        <f t="shared" si="3"/>
        <v>112</v>
      </c>
      <c r="AE14" s="80">
        <f t="shared" si="4"/>
        <v>272</v>
      </c>
      <c r="AF14" s="73"/>
      <c r="AG14" s="73"/>
      <c r="AH14" s="73"/>
    </row>
    <row r="15" spans="1:51">
      <c r="A15" s="74" t="s">
        <v>164</v>
      </c>
      <c r="B15" s="240">
        <v>10</v>
      </c>
      <c r="C15" s="239">
        <v>7</v>
      </c>
      <c r="D15" s="239">
        <v>0</v>
      </c>
      <c r="E15" s="239">
        <v>2</v>
      </c>
      <c r="F15" s="239">
        <f t="shared" si="0"/>
        <v>19</v>
      </c>
      <c r="G15" s="74" t="s">
        <v>164</v>
      </c>
      <c r="H15" s="181">
        <v>10</v>
      </c>
      <c r="I15" s="181">
        <v>6</v>
      </c>
      <c r="J15" s="181">
        <v>0</v>
      </c>
      <c r="K15" s="181">
        <v>16</v>
      </c>
      <c r="L15" s="218">
        <f t="shared" si="1"/>
        <v>35</v>
      </c>
      <c r="N15" s="74" t="s">
        <v>161</v>
      </c>
      <c r="O15" s="79">
        <v>25</v>
      </c>
      <c r="P15" s="79">
        <v>6</v>
      </c>
      <c r="Q15" s="79"/>
      <c r="R15" s="79"/>
      <c r="S15" s="79">
        <v>0</v>
      </c>
      <c r="T15" s="79">
        <v>8</v>
      </c>
      <c r="U15" s="240">
        <v>0</v>
      </c>
      <c r="V15" s="79">
        <v>0</v>
      </c>
      <c r="W15" s="80">
        <f t="shared" si="2"/>
        <v>39</v>
      </c>
      <c r="X15" s="78" t="s">
        <v>161</v>
      </c>
      <c r="Y15" s="79">
        <v>0</v>
      </c>
      <c r="Z15" s="79">
        <v>16</v>
      </c>
      <c r="AA15" s="79"/>
      <c r="AB15" s="79"/>
      <c r="AC15" s="79">
        <v>0</v>
      </c>
      <c r="AD15" s="79">
        <f t="shared" si="3"/>
        <v>16</v>
      </c>
      <c r="AE15" s="80">
        <f t="shared" si="4"/>
        <v>55</v>
      </c>
      <c r="AF15" s="73"/>
      <c r="AG15" s="73"/>
      <c r="AH15" s="73"/>
    </row>
    <row r="16" spans="1:51">
      <c r="A16" s="74" t="s">
        <v>217</v>
      </c>
      <c r="B16" s="240">
        <v>9</v>
      </c>
      <c r="C16" s="239">
        <v>3</v>
      </c>
      <c r="D16" s="239">
        <v>0</v>
      </c>
      <c r="E16" s="239">
        <v>1</v>
      </c>
      <c r="F16" s="239">
        <f t="shared" si="0"/>
        <v>13</v>
      </c>
      <c r="G16" s="74" t="s">
        <v>234</v>
      </c>
      <c r="H16" s="181">
        <v>7</v>
      </c>
      <c r="I16" s="181">
        <v>0</v>
      </c>
      <c r="J16" s="181">
        <v>0</v>
      </c>
      <c r="K16" s="181">
        <v>7</v>
      </c>
      <c r="L16" s="218">
        <f t="shared" si="1"/>
        <v>20</v>
      </c>
      <c r="N16" s="74" t="s">
        <v>162</v>
      </c>
      <c r="O16" s="79">
        <v>441</v>
      </c>
      <c r="P16" s="79">
        <v>100</v>
      </c>
      <c r="Q16" s="79"/>
      <c r="R16" s="79"/>
      <c r="S16" s="79">
        <v>51</v>
      </c>
      <c r="T16" s="79">
        <v>96</v>
      </c>
      <c r="U16" s="240">
        <v>0</v>
      </c>
      <c r="V16" s="79">
        <v>6</v>
      </c>
      <c r="W16" s="80">
        <f t="shared" si="2"/>
        <v>694</v>
      </c>
      <c r="X16" s="78" t="s">
        <v>162</v>
      </c>
      <c r="Y16" s="79">
        <v>203</v>
      </c>
      <c r="Z16" s="79">
        <v>211</v>
      </c>
      <c r="AA16" s="79"/>
      <c r="AB16" s="79"/>
      <c r="AC16" s="79">
        <v>3</v>
      </c>
      <c r="AD16" s="79">
        <f t="shared" si="3"/>
        <v>417</v>
      </c>
      <c r="AE16" s="80">
        <f t="shared" si="4"/>
        <v>1111</v>
      </c>
      <c r="AF16" s="73"/>
      <c r="AG16" s="73"/>
      <c r="AH16" s="73"/>
    </row>
    <row r="17" spans="1:34">
      <c r="A17" s="74" t="s">
        <v>237</v>
      </c>
      <c r="B17" s="240">
        <v>14</v>
      </c>
      <c r="C17" s="239">
        <v>3</v>
      </c>
      <c r="D17" s="239">
        <v>0</v>
      </c>
      <c r="E17" s="239">
        <v>0</v>
      </c>
      <c r="F17" s="239">
        <f t="shared" si="0"/>
        <v>17</v>
      </c>
      <c r="G17" s="74" t="s">
        <v>237</v>
      </c>
      <c r="H17" s="181">
        <v>0</v>
      </c>
      <c r="I17" s="181">
        <v>0</v>
      </c>
      <c r="J17" s="181">
        <v>0</v>
      </c>
      <c r="K17" s="181">
        <v>0</v>
      </c>
      <c r="L17" s="218">
        <f t="shared" si="1"/>
        <v>17</v>
      </c>
      <c r="N17" s="74" t="s">
        <v>163</v>
      </c>
      <c r="O17" s="79">
        <v>2131</v>
      </c>
      <c r="P17" s="79">
        <v>391</v>
      </c>
      <c r="Q17" s="79"/>
      <c r="R17" s="79"/>
      <c r="S17" s="79">
        <v>5</v>
      </c>
      <c r="T17" s="79">
        <v>132</v>
      </c>
      <c r="U17" s="240">
        <v>3</v>
      </c>
      <c r="V17" s="79">
        <v>16</v>
      </c>
      <c r="W17" s="80">
        <f t="shared" si="2"/>
        <v>2678</v>
      </c>
      <c r="X17" s="78" t="s">
        <v>163</v>
      </c>
      <c r="Y17" s="79">
        <v>81</v>
      </c>
      <c r="Z17" s="79">
        <v>432</v>
      </c>
      <c r="AA17" s="79"/>
      <c r="AB17" s="79"/>
      <c r="AC17" s="79">
        <v>25</v>
      </c>
      <c r="AD17" s="79">
        <f t="shared" si="3"/>
        <v>538</v>
      </c>
      <c r="AE17" s="80">
        <f t="shared" si="4"/>
        <v>3216</v>
      </c>
      <c r="AF17" s="73"/>
      <c r="AG17" s="73"/>
      <c r="AH17" s="73"/>
    </row>
    <row r="18" spans="1:34">
      <c r="A18" s="74" t="s">
        <v>235</v>
      </c>
      <c r="B18" s="240">
        <v>6</v>
      </c>
      <c r="C18" s="239">
        <v>3</v>
      </c>
      <c r="D18" s="239">
        <v>0</v>
      </c>
      <c r="E18" s="239">
        <v>2</v>
      </c>
      <c r="F18" s="239">
        <f t="shared" si="0"/>
        <v>11</v>
      </c>
      <c r="G18" s="74" t="s">
        <v>235</v>
      </c>
      <c r="H18" s="181">
        <v>6</v>
      </c>
      <c r="I18" s="181">
        <v>1</v>
      </c>
      <c r="J18" s="181">
        <v>0</v>
      </c>
      <c r="K18" s="181">
        <v>7</v>
      </c>
      <c r="L18" s="218">
        <f t="shared" si="1"/>
        <v>18</v>
      </c>
      <c r="N18" s="74" t="s">
        <v>164</v>
      </c>
      <c r="O18" s="79">
        <v>522</v>
      </c>
      <c r="P18" s="79">
        <v>201</v>
      </c>
      <c r="Q18" s="79"/>
      <c r="R18" s="79"/>
      <c r="S18" s="79">
        <v>16</v>
      </c>
      <c r="T18" s="79">
        <v>69</v>
      </c>
      <c r="U18" s="240">
        <v>1</v>
      </c>
      <c r="V18" s="79">
        <v>3</v>
      </c>
      <c r="W18" s="80">
        <f t="shared" si="2"/>
        <v>812</v>
      </c>
      <c r="X18" s="78" t="s">
        <v>164</v>
      </c>
      <c r="Y18" s="79">
        <v>198</v>
      </c>
      <c r="Z18" s="79">
        <v>230</v>
      </c>
      <c r="AA18" s="79"/>
      <c r="AB18" s="79"/>
      <c r="AC18" s="79">
        <v>0</v>
      </c>
      <c r="AD18" s="79">
        <f t="shared" si="3"/>
        <v>428</v>
      </c>
      <c r="AE18" s="80">
        <f t="shared" si="4"/>
        <v>1240</v>
      </c>
      <c r="AF18" s="73"/>
      <c r="AG18" s="73"/>
      <c r="AH18" s="73"/>
    </row>
    <row r="19" spans="1:34">
      <c r="A19" s="74" t="s">
        <v>158</v>
      </c>
      <c r="B19" s="240">
        <v>2</v>
      </c>
      <c r="C19" s="246">
        <v>0</v>
      </c>
      <c r="D19" s="239">
        <v>0</v>
      </c>
      <c r="E19" s="239">
        <v>2</v>
      </c>
      <c r="F19" s="239">
        <f t="shared" si="0"/>
        <v>4</v>
      </c>
      <c r="G19" s="74" t="s">
        <v>158</v>
      </c>
      <c r="H19" s="181">
        <v>0</v>
      </c>
      <c r="I19" s="182">
        <v>2</v>
      </c>
      <c r="J19" s="181">
        <v>0</v>
      </c>
      <c r="K19" s="181">
        <v>2</v>
      </c>
      <c r="L19" s="218">
        <f t="shared" si="1"/>
        <v>6</v>
      </c>
      <c r="N19" s="74" t="s">
        <v>165</v>
      </c>
      <c r="O19" s="79">
        <v>28</v>
      </c>
      <c r="P19" s="79">
        <v>47</v>
      </c>
      <c r="Q19" s="79"/>
      <c r="R19" s="79"/>
      <c r="S19" s="79">
        <v>0</v>
      </c>
      <c r="T19" s="79">
        <v>20</v>
      </c>
      <c r="U19" s="240">
        <v>0</v>
      </c>
      <c r="V19" s="79">
        <v>0</v>
      </c>
      <c r="W19" s="80">
        <f t="shared" si="2"/>
        <v>95</v>
      </c>
      <c r="X19" s="78" t="s">
        <v>165</v>
      </c>
      <c r="Y19" s="79">
        <v>35</v>
      </c>
      <c r="Z19" s="79">
        <v>13</v>
      </c>
      <c r="AA19" s="79"/>
      <c r="AB19" s="79"/>
      <c r="AC19" s="79">
        <v>0</v>
      </c>
      <c r="AD19" s="79">
        <f t="shared" si="3"/>
        <v>48</v>
      </c>
      <c r="AE19" s="80">
        <f t="shared" si="4"/>
        <v>143</v>
      </c>
      <c r="AF19" s="73"/>
      <c r="AG19" s="73"/>
      <c r="AH19" s="73"/>
    </row>
    <row r="20" spans="1:34">
      <c r="A20" s="74" t="s">
        <v>161</v>
      </c>
      <c r="B20" s="240">
        <v>0</v>
      </c>
      <c r="C20" s="239">
        <v>0</v>
      </c>
      <c r="D20" s="239">
        <v>0</v>
      </c>
      <c r="E20" s="239">
        <v>0</v>
      </c>
      <c r="F20" s="239">
        <f t="shared" si="0"/>
        <v>0</v>
      </c>
      <c r="G20" s="74" t="s">
        <v>161</v>
      </c>
      <c r="H20" s="181">
        <v>0</v>
      </c>
      <c r="I20" s="181">
        <v>0</v>
      </c>
      <c r="J20" s="181">
        <v>0</v>
      </c>
      <c r="K20" s="181">
        <v>0</v>
      </c>
      <c r="L20" s="218">
        <f t="shared" si="1"/>
        <v>0</v>
      </c>
      <c r="N20" s="74" t="s">
        <v>166</v>
      </c>
      <c r="O20" s="79">
        <v>18</v>
      </c>
      <c r="P20" s="79">
        <v>37</v>
      </c>
      <c r="Q20" s="79"/>
      <c r="R20" s="79"/>
      <c r="S20" s="79">
        <v>0</v>
      </c>
      <c r="T20" s="79">
        <v>11</v>
      </c>
      <c r="U20" s="240">
        <v>1</v>
      </c>
      <c r="V20" s="79">
        <v>1</v>
      </c>
      <c r="W20" s="80">
        <f t="shared" si="2"/>
        <v>68</v>
      </c>
      <c r="X20" s="78" t="s">
        <v>166</v>
      </c>
      <c r="Y20" s="79">
        <v>0</v>
      </c>
      <c r="Z20" s="79">
        <v>7</v>
      </c>
      <c r="AA20" s="79"/>
      <c r="AB20" s="79"/>
      <c r="AC20" s="79">
        <v>0</v>
      </c>
      <c r="AD20" s="79">
        <f t="shared" si="3"/>
        <v>7</v>
      </c>
      <c r="AE20" s="80">
        <f t="shared" si="4"/>
        <v>75</v>
      </c>
      <c r="AF20" s="73"/>
      <c r="AG20" s="73"/>
      <c r="AH20" s="73"/>
    </row>
    <row r="21" spans="1:34">
      <c r="A21" s="74" t="s">
        <v>236</v>
      </c>
      <c r="B21" s="240">
        <v>5</v>
      </c>
      <c r="C21" s="246">
        <v>1</v>
      </c>
      <c r="D21" s="239">
        <v>0</v>
      </c>
      <c r="E21" s="239">
        <v>1</v>
      </c>
      <c r="F21" s="246">
        <f t="shared" si="0"/>
        <v>7</v>
      </c>
      <c r="G21" s="74" t="s">
        <v>236</v>
      </c>
      <c r="H21" s="181">
        <v>0</v>
      </c>
      <c r="I21" s="182">
        <v>1</v>
      </c>
      <c r="J21" s="181">
        <v>0</v>
      </c>
      <c r="K21" s="182">
        <v>1</v>
      </c>
      <c r="L21" s="244">
        <f t="shared" si="1"/>
        <v>8</v>
      </c>
      <c r="N21" s="74" t="s">
        <v>167</v>
      </c>
      <c r="O21" s="79">
        <v>58</v>
      </c>
      <c r="P21" s="79">
        <v>85</v>
      </c>
      <c r="Q21" s="79"/>
      <c r="R21" s="79"/>
      <c r="S21" s="79">
        <v>20</v>
      </c>
      <c r="T21" s="79">
        <v>10</v>
      </c>
      <c r="U21" s="240">
        <v>1</v>
      </c>
      <c r="V21" s="79">
        <v>0</v>
      </c>
      <c r="W21" s="80">
        <f t="shared" si="2"/>
        <v>174</v>
      </c>
      <c r="X21" s="78" t="s">
        <v>167</v>
      </c>
      <c r="Y21" s="79">
        <v>8</v>
      </c>
      <c r="Z21" s="79">
        <v>41</v>
      </c>
      <c r="AA21" s="79"/>
      <c r="AB21" s="79"/>
      <c r="AC21" s="79">
        <v>4</v>
      </c>
      <c r="AD21" s="79">
        <f t="shared" si="3"/>
        <v>53</v>
      </c>
      <c r="AE21" s="80">
        <f t="shared" si="4"/>
        <v>227</v>
      </c>
      <c r="AF21" s="73"/>
      <c r="AG21" s="73"/>
      <c r="AH21" s="73"/>
    </row>
    <row r="22" spans="1:34">
      <c r="A22" s="74" t="s">
        <v>349</v>
      </c>
      <c r="B22" s="240">
        <v>0</v>
      </c>
      <c r="C22" s="246">
        <v>0</v>
      </c>
      <c r="D22" s="239">
        <v>0</v>
      </c>
      <c r="E22" s="239">
        <v>0</v>
      </c>
      <c r="F22" s="246">
        <f t="shared" si="0"/>
        <v>0</v>
      </c>
      <c r="G22" s="74" t="s">
        <v>62</v>
      </c>
      <c r="H22" s="181">
        <v>0</v>
      </c>
      <c r="I22" s="182">
        <v>0</v>
      </c>
      <c r="J22" s="181">
        <v>0</v>
      </c>
      <c r="K22" s="182">
        <v>0</v>
      </c>
      <c r="L22" s="244">
        <f t="shared" si="1"/>
        <v>0</v>
      </c>
      <c r="N22" s="74" t="s">
        <v>62</v>
      </c>
      <c r="O22" s="79">
        <v>0</v>
      </c>
      <c r="P22" s="239">
        <v>4</v>
      </c>
      <c r="Q22" s="79"/>
      <c r="R22" s="79"/>
      <c r="S22" s="79">
        <v>0</v>
      </c>
      <c r="T22" s="79">
        <v>0</v>
      </c>
      <c r="U22" s="240">
        <v>0</v>
      </c>
      <c r="V22" s="79">
        <v>0</v>
      </c>
      <c r="W22" s="80">
        <f t="shared" si="2"/>
        <v>4</v>
      </c>
      <c r="X22" s="78" t="s">
        <v>62</v>
      </c>
      <c r="Y22" s="79">
        <v>2</v>
      </c>
      <c r="Z22" s="79">
        <v>105</v>
      </c>
      <c r="AA22" s="79"/>
      <c r="AB22" s="79"/>
      <c r="AC22" s="79">
        <v>0</v>
      </c>
      <c r="AD22" s="79">
        <f t="shared" si="3"/>
        <v>107</v>
      </c>
      <c r="AE22" s="80">
        <f t="shared" si="4"/>
        <v>111</v>
      </c>
      <c r="AF22" s="73"/>
      <c r="AG22" s="73"/>
      <c r="AH22" s="73"/>
    </row>
    <row r="23" spans="1:34">
      <c r="A23" s="189" t="s">
        <v>0</v>
      </c>
      <c r="B23" s="272">
        <f>SUM(B9:B22)</f>
        <v>436</v>
      </c>
      <c r="C23" s="247">
        <f>SUM(C9:C22)</f>
        <v>116</v>
      </c>
      <c r="D23" s="247">
        <f>SUM(D9:D22)</f>
        <v>10</v>
      </c>
      <c r="E23" s="247">
        <f>SUM(E9:E22)</f>
        <v>49</v>
      </c>
      <c r="F23" s="270">
        <f>SUM(F9:F22)</f>
        <v>611</v>
      </c>
      <c r="G23" s="189" t="s">
        <v>0</v>
      </c>
      <c r="H23" s="190">
        <f>SUM(H9:H22)</f>
        <v>119</v>
      </c>
      <c r="I23" s="190">
        <f>SUM(I9:I22)</f>
        <v>128</v>
      </c>
      <c r="J23" s="190">
        <f>SUM(J9:J22)</f>
        <v>16</v>
      </c>
      <c r="K23" s="190">
        <f>SUM(K9:K22)</f>
        <v>263</v>
      </c>
      <c r="L23" s="245">
        <f>SUM(L9:L22)</f>
        <v>874</v>
      </c>
      <c r="N23" s="230" t="s">
        <v>0</v>
      </c>
      <c r="O23" s="231">
        <f>SUM(O9:O22)</f>
        <v>7491</v>
      </c>
      <c r="P23" s="231">
        <f>SUM(P9:P22)</f>
        <v>3426</v>
      </c>
      <c r="Q23" s="231"/>
      <c r="R23" s="231"/>
      <c r="S23" s="231">
        <f>SUM(S9:S22)</f>
        <v>661</v>
      </c>
      <c r="T23" s="231">
        <f>SUM(T9:T22)</f>
        <v>704</v>
      </c>
      <c r="U23" s="241">
        <f>SUM(U9:U22)</f>
        <v>17</v>
      </c>
      <c r="V23" s="231">
        <f>SUM(V9:V22)</f>
        <v>70</v>
      </c>
      <c r="W23" s="234">
        <f>SUM(O23:V23)</f>
        <v>12369</v>
      </c>
      <c r="X23" s="237" t="s">
        <v>0</v>
      </c>
      <c r="Y23" s="231">
        <f>SUM(Y9:Y22)</f>
        <v>2042</v>
      </c>
      <c r="Z23" s="231">
        <f>SUM(Z9:Z22)</f>
        <v>3757</v>
      </c>
      <c r="AA23" s="231"/>
      <c r="AB23" s="231"/>
      <c r="AC23" s="231">
        <f>SUM(AC9:AC22)</f>
        <v>316</v>
      </c>
      <c r="AD23" s="231">
        <f t="shared" si="3"/>
        <v>6115</v>
      </c>
      <c r="AE23" s="234">
        <f>SUM(AD23+W23)</f>
        <v>18484</v>
      </c>
      <c r="AF23" s="73"/>
      <c r="AG23" s="73"/>
      <c r="AH23" s="73"/>
    </row>
    <row r="24" spans="1:34" hidden="1">
      <c r="A24" s="283"/>
      <c r="B24" s="284"/>
      <c r="C24" s="283"/>
      <c r="D24" s="283"/>
      <c r="E24" s="283"/>
      <c r="F24" s="283">
        <f t="shared" si="0"/>
        <v>0</v>
      </c>
      <c r="G24" s="283"/>
      <c r="H24" s="283"/>
      <c r="I24" s="283"/>
      <c r="J24" s="283"/>
      <c r="K24" s="283"/>
      <c r="L24" s="283">
        <f t="shared" si="1"/>
        <v>0</v>
      </c>
      <c r="N24" s="73"/>
      <c r="O24" s="73"/>
      <c r="P24" s="73"/>
      <c r="Q24" s="73"/>
      <c r="R24" s="73"/>
      <c r="S24" s="73"/>
      <c r="T24" s="73"/>
      <c r="U24" s="242"/>
      <c r="V24" s="73"/>
      <c r="W24" s="73"/>
      <c r="X24" s="177"/>
      <c r="Y24" s="73"/>
      <c r="Z24" s="73"/>
      <c r="AA24" s="73"/>
      <c r="AB24" s="73"/>
      <c r="AC24" s="73"/>
      <c r="AD24" s="73"/>
      <c r="AE24" s="73"/>
      <c r="AF24" s="73"/>
      <c r="AG24" s="73"/>
      <c r="AH24" s="73"/>
    </row>
    <row r="25" spans="1:34" hidden="1">
      <c r="N25" s="73"/>
      <c r="O25" s="73"/>
      <c r="P25" s="73"/>
      <c r="Q25" s="73"/>
      <c r="R25" s="73"/>
      <c r="S25" s="73"/>
      <c r="T25" s="73"/>
      <c r="U25" s="242"/>
      <c r="V25" s="73"/>
      <c r="W25" s="73"/>
      <c r="X25" s="73"/>
      <c r="Y25" s="73"/>
      <c r="Z25" s="73"/>
      <c r="AA25" s="73"/>
      <c r="AB25" s="73"/>
      <c r="AC25" s="73"/>
      <c r="AD25" s="73"/>
      <c r="AE25" s="73"/>
      <c r="AF25" s="73"/>
      <c r="AG25" s="73"/>
      <c r="AH25" s="73"/>
    </row>
    <row r="26" spans="1:34">
      <c r="W26" s="73"/>
      <c r="X26" s="73"/>
      <c r="Y26" s="73"/>
      <c r="Z26" s="73"/>
      <c r="AA26" s="73"/>
      <c r="AB26" s="73"/>
      <c r="AC26" s="73"/>
      <c r="AD26" s="73"/>
      <c r="AE26" s="73"/>
      <c r="AF26" s="73"/>
      <c r="AG26" s="73"/>
      <c r="AH26" s="73"/>
    </row>
    <row r="27" spans="1:34">
      <c r="A27" s="73" t="s">
        <v>347</v>
      </c>
      <c r="B27" s="242"/>
      <c r="C27" s="73"/>
      <c r="D27" s="73"/>
      <c r="E27" s="73"/>
      <c r="F27" s="73"/>
      <c r="G27" s="73"/>
      <c r="N27" s="468" t="s">
        <v>347</v>
      </c>
      <c r="O27" s="468"/>
      <c r="P27" s="468"/>
      <c r="Q27" s="468"/>
      <c r="R27" s="468"/>
      <c r="S27" s="468"/>
      <c r="T27" s="468"/>
      <c r="U27" s="468"/>
      <c r="V27" s="468"/>
      <c r="W27" s="468"/>
      <c r="X27" s="468"/>
      <c r="Y27" s="468"/>
      <c r="Z27" s="73"/>
      <c r="AA27" s="73"/>
      <c r="AB27" s="73"/>
      <c r="AC27" s="73"/>
      <c r="AD27" s="73"/>
      <c r="AE27" s="73"/>
      <c r="AF27" s="73"/>
      <c r="AG27" s="73"/>
      <c r="AH27" s="73"/>
    </row>
    <row r="28" spans="1:34" ht="24.75" customHeight="1">
      <c r="A28" s="73" t="s">
        <v>14</v>
      </c>
      <c r="B28" s="242"/>
      <c r="C28" s="73"/>
      <c r="D28" s="73"/>
      <c r="E28" s="73"/>
      <c r="F28" s="73"/>
      <c r="G28" s="73"/>
      <c r="N28" s="469" t="s">
        <v>14</v>
      </c>
      <c r="O28" s="469"/>
      <c r="P28" s="469"/>
      <c r="Q28" s="469"/>
      <c r="R28" s="469"/>
      <c r="S28" s="469"/>
      <c r="T28" s="469"/>
      <c r="U28" s="285"/>
      <c r="V28" s="285"/>
      <c r="W28" s="285"/>
      <c r="X28" s="285"/>
      <c r="Y28" s="285"/>
      <c r="Z28" s="73"/>
      <c r="AA28" s="73"/>
      <c r="AB28" s="73"/>
      <c r="AC28" s="73"/>
      <c r="AD28" s="73"/>
      <c r="AE28" s="73"/>
      <c r="AF28" s="73"/>
      <c r="AG28" s="73"/>
      <c r="AH28" s="73"/>
    </row>
    <row r="29" spans="1:34">
      <c r="A29" s="73" t="s">
        <v>132</v>
      </c>
      <c r="B29" s="242"/>
      <c r="C29" s="73"/>
      <c r="D29" s="73"/>
      <c r="E29" s="73"/>
      <c r="F29" s="73"/>
      <c r="G29" s="73"/>
      <c r="N29" s="73" t="s">
        <v>132</v>
      </c>
      <c r="O29" s="242"/>
      <c r="P29" s="73"/>
      <c r="Q29" s="285"/>
      <c r="R29" s="285"/>
      <c r="S29" s="285"/>
      <c r="T29" s="285"/>
      <c r="U29" s="285"/>
      <c r="V29" s="285"/>
      <c r="W29" s="285"/>
      <c r="X29" s="285"/>
      <c r="Y29" s="285"/>
      <c r="Z29" s="73"/>
      <c r="AA29" s="73"/>
      <c r="AB29" s="73"/>
      <c r="AC29" s="73"/>
      <c r="AD29" s="73"/>
      <c r="AE29" s="73"/>
      <c r="AF29" s="73"/>
      <c r="AG29" s="73"/>
      <c r="AH29" s="73"/>
    </row>
    <row r="30" spans="1:34" ht="15" customHeight="1">
      <c r="A30" s="73" t="s">
        <v>168</v>
      </c>
      <c r="B30" s="242"/>
      <c r="C30" s="73"/>
      <c r="D30" s="73"/>
      <c r="E30" s="73"/>
      <c r="F30" s="73"/>
      <c r="G30" s="73"/>
      <c r="N30" s="468" t="s">
        <v>168</v>
      </c>
      <c r="O30" s="468"/>
      <c r="P30" s="468"/>
      <c r="Q30" s="468"/>
      <c r="R30" s="468"/>
      <c r="S30" s="468"/>
      <c r="T30" s="468"/>
      <c r="U30" s="468"/>
      <c r="V30" s="73"/>
      <c r="W30" s="73"/>
      <c r="X30" s="73"/>
      <c r="Y30" s="73"/>
      <c r="Z30" s="73"/>
      <c r="AA30" s="73"/>
      <c r="AB30" s="73"/>
      <c r="AC30" s="73"/>
      <c r="AD30" s="73"/>
      <c r="AE30" s="73"/>
      <c r="AF30" s="73"/>
      <c r="AG30" s="73"/>
      <c r="AH30" s="73"/>
    </row>
    <row r="31" spans="1:34" ht="15" customHeight="1">
      <c r="A31" s="473" t="s">
        <v>332</v>
      </c>
      <c r="B31" s="473"/>
      <c r="C31" s="473"/>
      <c r="D31" s="473"/>
      <c r="E31" s="473"/>
      <c r="F31" s="473"/>
      <c r="G31" s="473"/>
      <c r="N31" s="469" t="s">
        <v>324</v>
      </c>
      <c r="O31" s="469"/>
      <c r="P31" s="469"/>
      <c r="Q31" s="469"/>
      <c r="R31" s="469"/>
      <c r="S31" s="469"/>
      <c r="T31" s="469"/>
      <c r="U31" s="469"/>
      <c r="V31" s="469"/>
      <c r="W31" s="286"/>
      <c r="X31" s="287"/>
      <c r="Y31" s="73"/>
      <c r="Z31" s="73"/>
      <c r="AA31" s="73"/>
      <c r="AB31" s="73"/>
      <c r="AC31" s="73"/>
      <c r="AD31" s="73"/>
      <c r="AE31" s="73"/>
      <c r="AF31" s="73"/>
      <c r="AG31" s="73"/>
      <c r="AH31" s="73"/>
    </row>
    <row r="32" spans="1:34">
      <c r="A32" s="473"/>
      <c r="B32" s="473"/>
      <c r="C32" s="473"/>
      <c r="D32" s="473"/>
      <c r="E32" s="473"/>
      <c r="F32" s="473"/>
      <c r="G32" s="473"/>
      <c r="N32" s="469"/>
      <c r="O32" s="469"/>
      <c r="P32" s="469"/>
      <c r="Q32" s="469"/>
      <c r="R32" s="469"/>
      <c r="S32" s="469"/>
      <c r="T32" s="469"/>
      <c r="U32" s="469"/>
      <c r="V32" s="469"/>
      <c r="W32" s="286"/>
      <c r="X32" s="287"/>
      <c r="Y32" s="73"/>
      <c r="Z32" s="73"/>
      <c r="AA32" s="73"/>
      <c r="AB32" s="73"/>
      <c r="AC32" s="73"/>
      <c r="AD32" s="73"/>
      <c r="AE32" s="73"/>
      <c r="AF32" s="73"/>
      <c r="AG32" s="73"/>
      <c r="AH32" s="73"/>
    </row>
    <row r="33" spans="1:34">
      <c r="A33" s="473"/>
      <c r="B33" s="473"/>
      <c r="C33" s="473"/>
      <c r="D33" s="473"/>
      <c r="E33" s="473"/>
      <c r="F33" s="473"/>
      <c r="G33" s="473"/>
      <c r="N33" s="469"/>
      <c r="O33" s="469"/>
      <c r="P33" s="469"/>
      <c r="Q33" s="469"/>
      <c r="R33" s="469"/>
      <c r="S33" s="469"/>
      <c r="T33" s="469"/>
      <c r="U33" s="469"/>
      <c r="V33" s="469"/>
      <c r="W33" s="286"/>
      <c r="X33" s="287"/>
      <c r="Y33" s="73"/>
      <c r="Z33" s="73"/>
      <c r="AA33" s="73"/>
      <c r="AB33" s="73"/>
      <c r="AC33" s="73"/>
      <c r="AD33" s="73"/>
      <c r="AE33" s="73"/>
      <c r="AF33" s="73"/>
      <c r="AG33" s="73"/>
      <c r="AH33" s="73"/>
    </row>
    <row r="34" spans="1:34">
      <c r="A34" s="473"/>
      <c r="B34" s="473"/>
      <c r="C34" s="473"/>
      <c r="D34" s="473"/>
      <c r="E34" s="473"/>
      <c r="F34" s="473"/>
      <c r="G34" s="473"/>
      <c r="N34" s="469"/>
      <c r="O34" s="469"/>
      <c r="P34" s="469"/>
      <c r="Q34" s="469"/>
      <c r="R34" s="469"/>
      <c r="S34" s="469"/>
      <c r="T34" s="469"/>
      <c r="U34" s="469"/>
      <c r="V34" s="469"/>
      <c r="W34" s="287"/>
      <c r="X34" s="287"/>
    </row>
    <row r="35" spans="1:34">
      <c r="A35" s="73" t="s">
        <v>327</v>
      </c>
      <c r="B35" s="242"/>
      <c r="C35" s="73"/>
      <c r="D35" s="73"/>
      <c r="E35" s="73"/>
      <c r="F35" s="73"/>
      <c r="G35" s="73"/>
      <c r="N35" s="73" t="s">
        <v>327</v>
      </c>
      <c r="O35" s="73"/>
      <c r="P35" s="73"/>
      <c r="Q35" s="73"/>
      <c r="R35" s="73"/>
      <c r="S35" s="73"/>
      <c r="T35" s="73"/>
      <c r="V35" s="59"/>
    </row>
    <row r="36" spans="1:34">
      <c r="A36" s="73"/>
      <c r="B36" s="242"/>
      <c r="C36" s="73"/>
      <c r="D36" s="73"/>
      <c r="E36" s="73"/>
      <c r="F36" s="73"/>
      <c r="G36" s="73"/>
    </row>
  </sheetData>
  <mergeCells count="40">
    <mergeCell ref="B5:B7"/>
    <mergeCell ref="D5:D7"/>
    <mergeCell ref="C5:C7"/>
    <mergeCell ref="J5:J7"/>
    <mergeCell ref="K5:K7"/>
    <mergeCell ref="E5:E7"/>
    <mergeCell ref="AD5:AD7"/>
    <mergeCell ref="AE5:AE7"/>
    <mergeCell ref="T5:T7"/>
    <mergeCell ref="U5:U7"/>
    <mergeCell ref="V5:V7"/>
    <mergeCell ref="W5:W7"/>
    <mergeCell ref="X5:X7"/>
    <mergeCell ref="Y5:Y7"/>
    <mergeCell ref="Z5:Z7"/>
    <mergeCell ref="AC5:AC7"/>
    <mergeCell ref="A3:F4"/>
    <mergeCell ref="G3:L4"/>
    <mergeCell ref="N1:AE1"/>
    <mergeCell ref="N2:AE2"/>
    <mergeCell ref="X3:AE4"/>
    <mergeCell ref="N3:W4"/>
    <mergeCell ref="A1:L1"/>
    <mergeCell ref="A2:L2"/>
    <mergeCell ref="N30:U30"/>
    <mergeCell ref="N31:V34"/>
    <mergeCell ref="N28:T28"/>
    <mergeCell ref="L5:L7"/>
    <mergeCell ref="F5:F7"/>
    <mergeCell ref="G5:G7"/>
    <mergeCell ref="H5:H7"/>
    <mergeCell ref="I5:I7"/>
    <mergeCell ref="N27:Y27"/>
    <mergeCell ref="A31:G34"/>
    <mergeCell ref="N5:N7"/>
    <mergeCell ref="O5:O7"/>
    <mergeCell ref="P5:P7"/>
    <mergeCell ref="Q5:Q7"/>
    <mergeCell ref="S5:S7"/>
    <mergeCell ref="A5:A7"/>
  </mergeCells>
  <pageMargins left="0.7" right="0.7" top="0.75" bottom="0.75" header="0.3" footer="0.3"/>
  <pageSetup scale="22" orientation="portrait" r:id="rId1"/>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144"/>
  <sheetViews>
    <sheetView topLeftCell="J1" zoomScale="73" zoomScaleNormal="73" workbookViewId="0">
      <selection activeCell="T7" sqref="T7:T48"/>
    </sheetView>
  </sheetViews>
  <sheetFormatPr defaultRowHeight="15"/>
  <cols>
    <col min="1" max="1" width="40.42578125" style="59" customWidth="1"/>
    <col min="2" max="2" width="15.28515625" style="59" bestFit="1" customWidth="1"/>
    <col min="3" max="3" width="18.140625" style="59" customWidth="1"/>
    <col min="4" max="4" width="21.5703125" style="59" customWidth="1"/>
    <col min="5" max="5" width="20.5703125" style="59" customWidth="1"/>
    <col min="6" max="6" width="16.85546875" style="59" customWidth="1"/>
    <col min="7" max="7" width="42.28515625" style="59" customWidth="1"/>
    <col min="8" max="8" width="13.85546875" style="59" customWidth="1"/>
    <col min="9" max="9" width="15.7109375" style="48" bestFit="1" customWidth="1"/>
    <col min="10" max="10" width="20.85546875" style="59" customWidth="1"/>
    <col min="11" max="11" width="10.28515625" style="59" customWidth="1"/>
    <col min="12" max="12" width="16" style="60" customWidth="1"/>
    <col min="13" max="13" width="11.85546875" hidden="1" customWidth="1"/>
    <col min="14" max="14" width="11.85546875" style="54" customWidth="1"/>
    <col min="15" max="15" width="41.42578125" customWidth="1"/>
    <col min="16" max="16" width="14.5703125" customWidth="1"/>
    <col min="17" max="17" width="19.85546875" style="46" customWidth="1"/>
    <col min="18" max="19" width="0" hidden="1" customWidth="1"/>
    <col min="20" max="20" width="19.7109375" customWidth="1"/>
    <col min="21" max="21" width="13.5703125" customWidth="1"/>
    <col min="22" max="22" width="16.7109375" customWidth="1"/>
    <col min="23" max="23" width="11.5703125" customWidth="1"/>
    <col min="24" max="24" width="12.7109375" bestFit="1" customWidth="1"/>
    <col min="25" max="25" width="38.140625" customWidth="1"/>
    <col min="26" max="26" width="14.85546875" customWidth="1"/>
    <col min="27" max="27" width="17.5703125" style="46" customWidth="1"/>
    <col min="28" max="28" width="9.140625" hidden="1" customWidth="1"/>
    <col min="29" max="29" width="0" hidden="1" customWidth="1"/>
    <col min="30" max="30" width="24.140625" bestFit="1" customWidth="1"/>
    <col min="31" max="32" width="12.7109375" customWidth="1"/>
    <col min="33" max="33" width="10.28515625" bestFit="1" customWidth="1"/>
    <col min="34" max="34" width="12.7109375" bestFit="1" customWidth="1"/>
    <col min="36" max="36" width="8.85546875" bestFit="1" customWidth="1"/>
    <col min="37" max="37" width="8.85546875" style="54" customWidth="1"/>
    <col min="38" max="39" width="0" hidden="1" customWidth="1"/>
    <col min="40" max="40" width="24.140625" bestFit="1" customWidth="1"/>
    <col min="44" max="44" width="10.7109375" bestFit="1" customWidth="1"/>
    <col min="47" max="47" width="9.140625" style="48"/>
    <col min="53" max="53" width="10.7109375" bestFit="1" customWidth="1"/>
  </cols>
  <sheetData>
    <row r="1" spans="1:39" ht="30">
      <c r="A1" s="489" t="s">
        <v>169</v>
      </c>
      <c r="B1" s="490"/>
      <c r="C1" s="490"/>
      <c r="D1" s="490"/>
      <c r="E1" s="490"/>
      <c r="F1" s="490"/>
      <c r="G1" s="490"/>
      <c r="H1" s="490"/>
      <c r="I1" s="490"/>
      <c r="J1" s="490"/>
      <c r="K1" s="490"/>
      <c r="L1" s="491"/>
      <c r="M1" s="52"/>
      <c r="N1" s="52"/>
      <c r="O1" s="492" t="s">
        <v>169</v>
      </c>
      <c r="P1" s="492"/>
      <c r="Q1" s="492"/>
      <c r="R1" s="492"/>
      <c r="S1" s="492"/>
      <c r="T1" s="492"/>
      <c r="U1" s="492"/>
      <c r="V1" s="492"/>
      <c r="W1" s="492"/>
      <c r="X1" s="492"/>
      <c r="Y1" s="492"/>
      <c r="Z1" s="492"/>
      <c r="AA1" s="492"/>
      <c r="AB1" s="492"/>
      <c r="AC1" s="492"/>
      <c r="AD1" s="492"/>
      <c r="AE1" s="492"/>
      <c r="AF1" s="493"/>
    </row>
    <row r="2" spans="1:39" ht="36.75" customHeight="1">
      <c r="A2" s="486" t="s">
        <v>15</v>
      </c>
      <c r="B2" s="487"/>
      <c r="C2" s="487"/>
      <c r="D2" s="487"/>
      <c r="E2" s="487"/>
      <c r="F2" s="487"/>
      <c r="G2" s="487"/>
      <c r="H2" s="487"/>
      <c r="I2" s="487"/>
      <c r="J2" s="487"/>
      <c r="K2" s="487"/>
      <c r="L2" s="488"/>
      <c r="M2" s="51"/>
      <c r="N2" s="51"/>
      <c r="O2" s="494" t="s">
        <v>15</v>
      </c>
      <c r="P2" s="494"/>
      <c r="Q2" s="494"/>
      <c r="R2" s="494"/>
      <c r="S2" s="494"/>
      <c r="T2" s="494"/>
      <c r="U2" s="494"/>
      <c r="V2" s="494"/>
      <c r="W2" s="494"/>
      <c r="X2" s="494"/>
      <c r="Y2" s="494"/>
      <c r="Z2" s="494"/>
      <c r="AA2" s="494"/>
      <c r="AB2" s="494"/>
      <c r="AC2" s="494"/>
      <c r="AD2" s="494"/>
      <c r="AE2" s="494"/>
      <c r="AF2" s="495"/>
    </row>
    <row r="3" spans="1:39" ht="21.75" customHeight="1">
      <c r="A3" s="496" t="s">
        <v>353</v>
      </c>
      <c r="B3" s="497"/>
      <c r="C3" s="497"/>
      <c r="D3" s="497"/>
      <c r="E3" s="497"/>
      <c r="F3" s="498"/>
      <c r="G3" s="499" t="s">
        <v>352</v>
      </c>
      <c r="H3" s="500"/>
      <c r="I3" s="500"/>
      <c r="J3" s="500"/>
      <c r="K3" s="500"/>
      <c r="L3" s="501"/>
      <c r="M3" s="45"/>
      <c r="N3" s="53"/>
      <c r="O3" s="483" t="s">
        <v>220</v>
      </c>
      <c r="P3" s="484"/>
      <c r="Q3" s="484"/>
      <c r="R3" s="484"/>
      <c r="S3" s="484"/>
      <c r="T3" s="484"/>
      <c r="U3" s="484"/>
      <c r="V3" s="484"/>
      <c r="W3" s="484"/>
      <c r="X3" s="485"/>
      <c r="Y3" s="481" t="s">
        <v>221</v>
      </c>
      <c r="Z3" s="481"/>
      <c r="AA3" s="481"/>
      <c r="AB3" s="481"/>
      <c r="AC3" s="481"/>
      <c r="AD3" s="481"/>
      <c r="AE3" s="481"/>
      <c r="AF3" s="482"/>
    </row>
    <row r="4" spans="1:39" ht="48.75" customHeight="1" thickBot="1">
      <c r="A4" s="254" t="s">
        <v>240</v>
      </c>
      <c r="B4" s="254" t="s">
        <v>5</v>
      </c>
      <c r="C4" s="254" t="s">
        <v>311</v>
      </c>
      <c r="D4" s="254" t="s">
        <v>241</v>
      </c>
      <c r="E4" s="254" t="s">
        <v>242</v>
      </c>
      <c r="F4" s="255" t="s">
        <v>243</v>
      </c>
      <c r="G4" s="256" t="s">
        <v>240</v>
      </c>
      <c r="H4" s="254" t="s">
        <v>5</v>
      </c>
      <c r="I4" s="254" t="s">
        <v>311</v>
      </c>
      <c r="J4" s="254" t="s">
        <v>241</v>
      </c>
      <c r="K4" s="254" t="s">
        <v>244</v>
      </c>
      <c r="L4" s="255" t="s">
        <v>265</v>
      </c>
      <c r="M4" s="257"/>
      <c r="N4" s="249"/>
      <c r="O4" s="265" t="s">
        <v>240</v>
      </c>
      <c r="P4" s="265" t="s">
        <v>5</v>
      </c>
      <c r="Q4" s="265" t="s">
        <v>326</v>
      </c>
      <c r="R4" s="266" t="s">
        <v>2</v>
      </c>
      <c r="S4" s="267"/>
      <c r="T4" s="268" t="s">
        <v>241</v>
      </c>
      <c r="U4" s="265" t="s">
        <v>242</v>
      </c>
      <c r="V4" s="265" t="s">
        <v>299</v>
      </c>
      <c r="W4" s="265" t="s">
        <v>297</v>
      </c>
      <c r="X4" s="265" t="s">
        <v>243</v>
      </c>
      <c r="Y4" s="268" t="s">
        <v>240</v>
      </c>
      <c r="Z4" s="265" t="s">
        <v>5</v>
      </c>
      <c r="AA4" s="265" t="s">
        <v>326</v>
      </c>
      <c r="AB4" s="267"/>
      <c r="AC4" s="267"/>
      <c r="AD4" s="268" t="s">
        <v>241</v>
      </c>
      <c r="AE4" s="265" t="s">
        <v>279</v>
      </c>
      <c r="AF4" s="268" t="s">
        <v>245</v>
      </c>
    </row>
    <row r="5" spans="1:39" ht="15" hidden="1" customHeight="1">
      <c r="A5" s="71" t="s">
        <v>249</v>
      </c>
      <c r="B5" s="41" t="s">
        <v>250</v>
      </c>
      <c r="C5" s="71" t="s">
        <v>267</v>
      </c>
      <c r="D5" s="70" t="s">
        <v>253</v>
      </c>
      <c r="E5" s="70" t="s">
        <v>254</v>
      </c>
      <c r="F5" s="253" t="s">
        <v>255</v>
      </c>
      <c r="G5" s="71" t="s">
        <v>256</v>
      </c>
      <c r="H5" s="41" t="s">
        <v>257</v>
      </c>
      <c r="I5" s="58" t="s">
        <v>269</v>
      </c>
      <c r="J5" s="70" t="s">
        <v>260</v>
      </c>
      <c r="K5" s="69" t="s">
        <v>261</v>
      </c>
      <c r="L5" s="253" t="s">
        <v>262</v>
      </c>
      <c r="M5" s="250" t="s">
        <v>286</v>
      </c>
      <c r="N5" s="250"/>
      <c r="O5" s="145"/>
      <c r="P5" s="145"/>
      <c r="Q5" s="145"/>
      <c r="R5" s="248"/>
      <c r="S5" s="78" t="s">
        <v>17</v>
      </c>
      <c r="T5" s="96"/>
      <c r="U5" s="145"/>
      <c r="V5" s="145"/>
      <c r="W5" s="145"/>
      <c r="X5" s="145"/>
      <c r="Y5" s="96"/>
      <c r="Z5" s="145"/>
      <c r="AA5" s="145"/>
      <c r="AB5" s="78" t="s">
        <v>2</v>
      </c>
      <c r="AC5" s="78" t="s">
        <v>3</v>
      </c>
      <c r="AD5" s="96"/>
      <c r="AE5" s="145"/>
      <c r="AF5" s="96"/>
    </row>
    <row r="6" spans="1:39" ht="15" hidden="1" customHeight="1">
      <c r="A6" s="88"/>
      <c r="B6" s="89"/>
      <c r="C6" s="89"/>
      <c r="D6" s="89"/>
      <c r="E6" s="89"/>
      <c r="F6" s="91">
        <f t="shared" ref="F6:F47" si="0">SUM(B6:E6)</f>
        <v>0</v>
      </c>
      <c r="G6" s="89"/>
      <c r="H6" s="89"/>
      <c r="I6" s="89"/>
      <c r="J6" s="89"/>
      <c r="K6" s="89">
        <f t="shared" ref="K6:K47" si="1">SUM(H6:J6)</f>
        <v>0</v>
      </c>
      <c r="L6" s="258">
        <f t="shared" ref="L6:L48" si="2">F6+K6</f>
        <v>0</v>
      </c>
      <c r="M6" s="73"/>
      <c r="N6" s="73"/>
      <c r="Q6"/>
      <c r="AA6"/>
    </row>
    <row r="7" spans="1:39">
      <c r="A7" s="88" t="s">
        <v>170</v>
      </c>
      <c r="B7" s="89">
        <v>0</v>
      </c>
      <c r="C7" s="89">
        <v>0</v>
      </c>
      <c r="D7" s="89">
        <v>0</v>
      </c>
      <c r="E7" s="89">
        <v>0</v>
      </c>
      <c r="F7" s="91">
        <f t="shared" si="0"/>
        <v>0</v>
      </c>
      <c r="G7" s="88" t="s">
        <v>333</v>
      </c>
      <c r="H7" s="89">
        <v>0</v>
      </c>
      <c r="I7" s="89">
        <v>0</v>
      </c>
      <c r="J7" s="89">
        <v>0</v>
      </c>
      <c r="K7" s="89">
        <f t="shared" si="1"/>
        <v>0</v>
      </c>
      <c r="L7" s="258">
        <f t="shared" si="2"/>
        <v>0</v>
      </c>
      <c r="M7" s="201"/>
      <c r="N7" s="73"/>
      <c r="O7" s="74" t="s">
        <v>170</v>
      </c>
      <c r="P7" s="79">
        <v>0</v>
      </c>
      <c r="Q7" s="79">
        <v>0</v>
      </c>
      <c r="R7" s="79">
        <v>0</v>
      </c>
      <c r="S7" s="79">
        <v>0</v>
      </c>
      <c r="T7" s="79">
        <v>0</v>
      </c>
      <c r="U7" s="79">
        <v>1</v>
      </c>
      <c r="V7" s="79">
        <v>0</v>
      </c>
      <c r="W7" s="79">
        <v>0</v>
      </c>
      <c r="X7" s="80">
        <f t="shared" ref="X7:X44" si="3">P7+Q7+T7+U7+V7+W7</f>
        <v>1</v>
      </c>
      <c r="Y7" s="78" t="s">
        <v>170</v>
      </c>
      <c r="Z7" s="79">
        <v>10</v>
      </c>
      <c r="AA7" s="79">
        <v>0</v>
      </c>
      <c r="AB7" s="79">
        <v>0</v>
      </c>
      <c r="AC7" s="79">
        <v>0</v>
      </c>
      <c r="AD7" s="79">
        <v>0</v>
      </c>
      <c r="AE7" s="79">
        <f t="shared" ref="AE7:AE44" si="4">Z7+AA7+AD7</f>
        <v>10</v>
      </c>
      <c r="AF7" s="80">
        <f t="shared" ref="AF7:AF44" si="5">X7+AE7</f>
        <v>11</v>
      </c>
    </row>
    <row r="8" spans="1:39">
      <c r="A8" s="88" t="s">
        <v>219</v>
      </c>
      <c r="B8" s="89">
        <v>1</v>
      </c>
      <c r="C8" s="89">
        <v>0</v>
      </c>
      <c r="D8" s="89">
        <v>0</v>
      </c>
      <c r="E8" s="89">
        <v>0</v>
      </c>
      <c r="F8" s="91">
        <f t="shared" si="0"/>
        <v>1</v>
      </c>
      <c r="G8" s="88" t="s">
        <v>219</v>
      </c>
      <c r="H8" s="89">
        <v>0</v>
      </c>
      <c r="I8" s="89">
        <v>0</v>
      </c>
      <c r="J8" s="89">
        <v>0</v>
      </c>
      <c r="K8" s="89">
        <f t="shared" si="1"/>
        <v>0</v>
      </c>
      <c r="L8" s="258">
        <f t="shared" si="2"/>
        <v>1</v>
      </c>
      <c r="M8" s="73"/>
      <c r="N8" s="73"/>
      <c r="O8" s="74" t="s">
        <v>219</v>
      </c>
      <c r="P8" s="79">
        <v>4</v>
      </c>
      <c r="Q8" s="79">
        <v>0</v>
      </c>
      <c r="R8" s="79"/>
      <c r="S8" s="79"/>
      <c r="T8" s="79">
        <v>0</v>
      </c>
      <c r="U8" s="79">
        <v>3</v>
      </c>
      <c r="V8" s="79">
        <v>0</v>
      </c>
      <c r="W8" s="79">
        <v>0</v>
      </c>
      <c r="X8" s="80">
        <f t="shared" si="3"/>
        <v>7</v>
      </c>
      <c r="Y8" s="78" t="s">
        <v>219</v>
      </c>
      <c r="Z8" s="79">
        <v>2</v>
      </c>
      <c r="AA8" s="79">
        <v>0</v>
      </c>
      <c r="AB8" s="79"/>
      <c r="AC8" s="79"/>
      <c r="AD8" s="79">
        <v>0</v>
      </c>
      <c r="AE8" s="79">
        <f t="shared" si="4"/>
        <v>2</v>
      </c>
      <c r="AF8" s="80">
        <f t="shared" si="5"/>
        <v>9</v>
      </c>
    </row>
    <row r="9" spans="1:39">
      <c r="A9" s="88" t="s">
        <v>171</v>
      </c>
      <c r="B9" s="89">
        <v>66</v>
      </c>
      <c r="C9" s="89">
        <v>34</v>
      </c>
      <c r="D9" s="89">
        <v>3</v>
      </c>
      <c r="E9" s="89">
        <v>1</v>
      </c>
      <c r="F9" s="91">
        <f t="shared" si="0"/>
        <v>104</v>
      </c>
      <c r="G9" s="88" t="s">
        <v>171</v>
      </c>
      <c r="H9" s="89">
        <v>28</v>
      </c>
      <c r="I9" s="89">
        <v>16</v>
      </c>
      <c r="J9" s="89">
        <v>3</v>
      </c>
      <c r="K9" s="89">
        <f t="shared" si="1"/>
        <v>47</v>
      </c>
      <c r="L9" s="258">
        <f t="shared" si="2"/>
        <v>151</v>
      </c>
      <c r="M9" s="73"/>
      <c r="N9" s="73"/>
      <c r="O9" s="74" t="s">
        <v>171</v>
      </c>
      <c r="P9" s="79">
        <v>2204</v>
      </c>
      <c r="Q9" s="79">
        <v>621</v>
      </c>
      <c r="R9" s="79"/>
      <c r="S9" s="79"/>
      <c r="T9" s="79">
        <v>472</v>
      </c>
      <c r="U9" s="79">
        <v>48</v>
      </c>
      <c r="V9" s="79">
        <v>0</v>
      </c>
      <c r="W9" s="79">
        <v>76</v>
      </c>
      <c r="X9" s="80">
        <f t="shared" si="3"/>
        <v>3421</v>
      </c>
      <c r="Y9" s="78" t="s">
        <v>171</v>
      </c>
      <c r="Z9" s="79">
        <v>492</v>
      </c>
      <c r="AA9" s="79">
        <v>707</v>
      </c>
      <c r="AB9" s="79"/>
      <c r="AC9" s="79"/>
      <c r="AD9" s="79">
        <v>295</v>
      </c>
      <c r="AE9" s="79">
        <f t="shared" si="4"/>
        <v>1494</v>
      </c>
      <c r="AF9" s="80">
        <f t="shared" si="5"/>
        <v>4915</v>
      </c>
    </row>
    <row r="10" spans="1:39">
      <c r="A10" s="88" t="s">
        <v>172</v>
      </c>
      <c r="B10" s="89">
        <v>0</v>
      </c>
      <c r="C10" s="89">
        <v>0</v>
      </c>
      <c r="D10" s="89">
        <v>0</v>
      </c>
      <c r="E10" s="89">
        <v>0</v>
      </c>
      <c r="F10" s="91">
        <f t="shared" si="0"/>
        <v>0</v>
      </c>
      <c r="G10" s="88" t="s">
        <v>172</v>
      </c>
      <c r="H10" s="89">
        <v>0</v>
      </c>
      <c r="I10" s="89">
        <v>0</v>
      </c>
      <c r="J10" s="89">
        <v>0</v>
      </c>
      <c r="K10" s="89">
        <f t="shared" si="1"/>
        <v>0</v>
      </c>
      <c r="L10" s="258">
        <f t="shared" si="2"/>
        <v>0</v>
      </c>
      <c r="M10" s="73"/>
      <c r="N10" s="73"/>
      <c r="O10" s="74" t="s">
        <v>172</v>
      </c>
      <c r="P10" s="79">
        <v>44</v>
      </c>
      <c r="Q10" s="79">
        <v>9</v>
      </c>
      <c r="R10" s="79">
        <v>7</v>
      </c>
      <c r="S10" s="79">
        <v>2</v>
      </c>
      <c r="T10" s="79">
        <v>24</v>
      </c>
      <c r="U10" s="79">
        <v>16</v>
      </c>
      <c r="V10" s="79">
        <v>0</v>
      </c>
      <c r="W10" s="79">
        <v>3</v>
      </c>
      <c r="X10" s="80">
        <f t="shared" si="3"/>
        <v>96</v>
      </c>
      <c r="Y10" s="78" t="s">
        <v>172</v>
      </c>
      <c r="Z10" s="79">
        <v>6</v>
      </c>
      <c r="AA10" s="79">
        <v>25</v>
      </c>
      <c r="AB10" s="79">
        <v>18</v>
      </c>
      <c r="AC10" s="79">
        <v>25</v>
      </c>
      <c r="AD10" s="79">
        <v>25</v>
      </c>
      <c r="AE10" s="79">
        <f t="shared" si="4"/>
        <v>56</v>
      </c>
      <c r="AF10" s="80">
        <f t="shared" si="5"/>
        <v>152</v>
      </c>
    </row>
    <row r="11" spans="1:39">
      <c r="A11" s="88" t="s">
        <v>173</v>
      </c>
      <c r="B11" s="89">
        <v>0</v>
      </c>
      <c r="C11" s="89">
        <v>0</v>
      </c>
      <c r="D11" s="89">
        <v>0</v>
      </c>
      <c r="E11" s="89">
        <v>0</v>
      </c>
      <c r="F11" s="91">
        <f t="shared" si="0"/>
        <v>0</v>
      </c>
      <c r="G11" s="88" t="s">
        <v>173</v>
      </c>
      <c r="H11" s="89">
        <v>2</v>
      </c>
      <c r="I11" s="89">
        <v>0</v>
      </c>
      <c r="J11" s="89">
        <v>0</v>
      </c>
      <c r="K11" s="89">
        <f t="shared" si="1"/>
        <v>2</v>
      </c>
      <c r="L11" s="258">
        <f t="shared" si="2"/>
        <v>2</v>
      </c>
      <c r="M11" s="73"/>
      <c r="N11" s="73"/>
      <c r="O11" s="74" t="s">
        <v>173</v>
      </c>
      <c r="P11" s="79">
        <v>169</v>
      </c>
      <c r="Q11" s="79">
        <v>37</v>
      </c>
      <c r="R11" s="79"/>
      <c r="S11" s="79"/>
      <c r="T11" s="79">
        <v>10</v>
      </c>
      <c r="U11" s="79">
        <v>16</v>
      </c>
      <c r="V11" s="79">
        <v>0</v>
      </c>
      <c r="W11" s="79">
        <v>0</v>
      </c>
      <c r="X11" s="80">
        <f t="shared" si="3"/>
        <v>232</v>
      </c>
      <c r="Y11" s="78" t="s">
        <v>173</v>
      </c>
      <c r="Z11" s="79">
        <v>53</v>
      </c>
      <c r="AA11" s="79">
        <v>62</v>
      </c>
      <c r="AB11" s="79"/>
      <c r="AC11" s="79"/>
      <c r="AD11" s="79">
        <v>2</v>
      </c>
      <c r="AE11" s="79">
        <f t="shared" si="4"/>
        <v>117</v>
      </c>
      <c r="AF11" s="80">
        <f t="shared" si="5"/>
        <v>349</v>
      </c>
    </row>
    <row r="12" spans="1:39">
      <c r="A12" s="88" t="s">
        <v>174</v>
      </c>
      <c r="B12" s="89">
        <v>0</v>
      </c>
      <c r="C12" s="89">
        <v>0</v>
      </c>
      <c r="D12" s="89">
        <v>0</v>
      </c>
      <c r="E12" s="89">
        <v>0</v>
      </c>
      <c r="F12" s="91">
        <f t="shared" si="0"/>
        <v>0</v>
      </c>
      <c r="G12" s="88" t="s">
        <v>174</v>
      </c>
      <c r="H12" s="89">
        <v>0</v>
      </c>
      <c r="I12" s="89">
        <v>0</v>
      </c>
      <c r="J12" s="89">
        <v>0</v>
      </c>
      <c r="K12" s="89">
        <f t="shared" si="1"/>
        <v>0</v>
      </c>
      <c r="L12" s="258">
        <f t="shared" si="2"/>
        <v>0</v>
      </c>
      <c r="M12" s="73"/>
      <c r="N12" s="73"/>
      <c r="O12" s="74" t="s">
        <v>174</v>
      </c>
      <c r="P12" s="79">
        <v>102</v>
      </c>
      <c r="Q12" s="79">
        <v>3</v>
      </c>
      <c r="R12" s="79">
        <v>3</v>
      </c>
      <c r="S12" s="79">
        <v>0</v>
      </c>
      <c r="T12" s="79">
        <v>45</v>
      </c>
      <c r="U12" s="79">
        <v>1</v>
      </c>
      <c r="V12" s="79">
        <v>0</v>
      </c>
      <c r="W12" s="79">
        <v>0</v>
      </c>
      <c r="X12" s="80">
        <f t="shared" si="3"/>
        <v>151</v>
      </c>
      <c r="Y12" s="78" t="s">
        <v>174</v>
      </c>
      <c r="Z12" s="79">
        <v>27</v>
      </c>
      <c r="AA12" s="79">
        <v>39</v>
      </c>
      <c r="AB12" s="79">
        <v>24</v>
      </c>
      <c r="AC12" s="79">
        <v>0</v>
      </c>
      <c r="AD12" s="79">
        <v>0</v>
      </c>
      <c r="AE12" s="79">
        <f t="shared" si="4"/>
        <v>66</v>
      </c>
      <c r="AF12" s="80">
        <f t="shared" si="5"/>
        <v>217</v>
      </c>
    </row>
    <row r="13" spans="1:39">
      <c r="A13" s="88" t="s">
        <v>175</v>
      </c>
      <c r="B13" s="89">
        <v>13</v>
      </c>
      <c r="C13" s="89">
        <v>0</v>
      </c>
      <c r="D13" s="89">
        <v>0</v>
      </c>
      <c r="E13" s="89">
        <v>0</v>
      </c>
      <c r="F13" s="91">
        <f t="shared" si="0"/>
        <v>13</v>
      </c>
      <c r="G13" s="88" t="s">
        <v>175</v>
      </c>
      <c r="H13" s="89">
        <v>2</v>
      </c>
      <c r="I13" s="89">
        <v>2</v>
      </c>
      <c r="J13" s="89">
        <v>0</v>
      </c>
      <c r="K13" s="89">
        <f t="shared" si="1"/>
        <v>4</v>
      </c>
      <c r="L13" s="258">
        <f t="shared" si="2"/>
        <v>17</v>
      </c>
      <c r="M13" s="73"/>
      <c r="N13" s="73"/>
      <c r="O13" s="74" t="s">
        <v>175</v>
      </c>
      <c r="P13" s="79">
        <v>551</v>
      </c>
      <c r="Q13" s="79">
        <v>36</v>
      </c>
      <c r="R13" s="79"/>
      <c r="S13" s="79"/>
      <c r="T13" s="79">
        <v>227</v>
      </c>
      <c r="U13" s="79">
        <v>26</v>
      </c>
      <c r="V13" s="79">
        <v>2</v>
      </c>
      <c r="W13" s="79">
        <v>1</v>
      </c>
      <c r="X13" s="80">
        <f t="shared" si="3"/>
        <v>843</v>
      </c>
      <c r="Y13" s="78" t="s">
        <v>175</v>
      </c>
      <c r="Z13" s="79">
        <v>158</v>
      </c>
      <c r="AA13" s="79">
        <v>102</v>
      </c>
      <c r="AB13" s="79"/>
      <c r="AC13" s="79"/>
      <c r="AD13" s="79">
        <v>8</v>
      </c>
      <c r="AE13" s="79">
        <f t="shared" si="4"/>
        <v>268</v>
      </c>
      <c r="AF13" s="80">
        <f t="shared" si="5"/>
        <v>1111</v>
      </c>
    </row>
    <row r="14" spans="1:39">
      <c r="A14" s="88" t="s">
        <v>176</v>
      </c>
      <c r="B14" s="89">
        <v>76</v>
      </c>
      <c r="C14" s="89">
        <v>35</v>
      </c>
      <c r="D14" s="89">
        <v>0</v>
      </c>
      <c r="E14" s="89">
        <v>14</v>
      </c>
      <c r="F14" s="91">
        <f t="shared" si="0"/>
        <v>125</v>
      </c>
      <c r="G14" s="88" t="s">
        <v>176</v>
      </c>
      <c r="H14" s="89">
        <v>147</v>
      </c>
      <c r="I14" s="89">
        <v>15</v>
      </c>
      <c r="J14" s="89">
        <v>0</v>
      </c>
      <c r="K14" s="89">
        <f t="shared" si="1"/>
        <v>162</v>
      </c>
      <c r="L14" s="258">
        <f t="shared" si="2"/>
        <v>287</v>
      </c>
      <c r="M14" s="73"/>
      <c r="N14" s="73"/>
      <c r="O14" s="74" t="s">
        <v>176</v>
      </c>
      <c r="P14" s="79">
        <v>2640</v>
      </c>
      <c r="Q14" s="79">
        <v>858</v>
      </c>
      <c r="R14" s="79"/>
      <c r="S14" s="79"/>
      <c r="T14" s="79">
        <v>578</v>
      </c>
      <c r="U14" s="79">
        <v>168</v>
      </c>
      <c r="V14" s="79">
        <v>6</v>
      </c>
      <c r="W14" s="79">
        <v>30</v>
      </c>
      <c r="X14" s="80">
        <f t="shared" si="3"/>
        <v>4280</v>
      </c>
      <c r="Y14" s="78" t="s">
        <v>176</v>
      </c>
      <c r="Z14" s="79">
        <v>931</v>
      </c>
      <c r="AA14" s="79">
        <v>1180</v>
      </c>
      <c r="AB14" s="79"/>
      <c r="AC14" s="79"/>
      <c r="AD14" s="79">
        <v>150</v>
      </c>
      <c r="AE14" s="79">
        <f t="shared" si="4"/>
        <v>2261</v>
      </c>
      <c r="AF14" s="80">
        <f t="shared" si="5"/>
        <v>6541</v>
      </c>
    </row>
    <row r="15" spans="1:39" ht="17.25" customHeight="1">
      <c r="A15" s="88" t="s">
        <v>177</v>
      </c>
      <c r="B15" s="89">
        <v>15</v>
      </c>
      <c r="C15" s="89">
        <v>15</v>
      </c>
      <c r="D15" s="89">
        <v>0</v>
      </c>
      <c r="E15" s="89">
        <v>0</v>
      </c>
      <c r="F15" s="91">
        <f t="shared" si="0"/>
        <v>30</v>
      </c>
      <c r="G15" s="88" t="s">
        <v>177</v>
      </c>
      <c r="H15" s="89">
        <v>13</v>
      </c>
      <c r="I15" s="89">
        <v>23</v>
      </c>
      <c r="J15" s="89">
        <v>0</v>
      </c>
      <c r="K15" s="89">
        <f t="shared" si="1"/>
        <v>36</v>
      </c>
      <c r="L15" s="258">
        <f t="shared" si="2"/>
        <v>66</v>
      </c>
      <c r="M15" s="73"/>
      <c r="N15" s="73"/>
      <c r="O15" s="74" t="s">
        <v>177</v>
      </c>
      <c r="P15" s="79">
        <v>360</v>
      </c>
      <c r="Q15" s="79">
        <v>218</v>
      </c>
      <c r="R15" s="79"/>
      <c r="S15" s="79"/>
      <c r="T15" s="79">
        <v>196</v>
      </c>
      <c r="U15" s="79">
        <v>0</v>
      </c>
      <c r="V15" s="79">
        <v>0</v>
      </c>
      <c r="W15" s="79">
        <v>3</v>
      </c>
      <c r="X15" s="80">
        <f t="shared" si="3"/>
        <v>777</v>
      </c>
      <c r="Y15" s="78" t="s">
        <v>177</v>
      </c>
      <c r="Z15" s="79">
        <v>288</v>
      </c>
      <c r="AA15" s="79">
        <v>268</v>
      </c>
      <c r="AB15" s="79"/>
      <c r="AC15" s="79"/>
      <c r="AD15" s="79">
        <v>190</v>
      </c>
      <c r="AE15" s="79">
        <f t="shared" si="4"/>
        <v>746</v>
      </c>
      <c r="AF15" s="80">
        <f t="shared" si="5"/>
        <v>1523</v>
      </c>
    </row>
    <row r="16" spans="1:39">
      <c r="A16" s="88" t="s">
        <v>178</v>
      </c>
      <c r="B16" s="89">
        <v>82</v>
      </c>
      <c r="C16" s="89">
        <v>0</v>
      </c>
      <c r="D16" s="89">
        <v>0</v>
      </c>
      <c r="E16" s="89">
        <v>1</v>
      </c>
      <c r="F16" s="91">
        <f t="shared" si="0"/>
        <v>83</v>
      </c>
      <c r="G16" s="88" t="s">
        <v>178</v>
      </c>
      <c r="H16" s="89">
        <v>13</v>
      </c>
      <c r="I16" s="89">
        <v>17</v>
      </c>
      <c r="J16" s="89">
        <v>0</v>
      </c>
      <c r="K16" s="89">
        <f t="shared" si="1"/>
        <v>30</v>
      </c>
      <c r="L16" s="258">
        <f t="shared" si="2"/>
        <v>113</v>
      </c>
      <c r="M16" s="73"/>
      <c r="N16" s="73"/>
      <c r="O16" s="74" t="s">
        <v>178</v>
      </c>
      <c r="P16" s="79">
        <v>2443</v>
      </c>
      <c r="Q16" s="79">
        <v>260</v>
      </c>
      <c r="R16" s="79"/>
      <c r="S16" s="79"/>
      <c r="T16" s="79">
        <v>343</v>
      </c>
      <c r="U16" s="79">
        <v>48</v>
      </c>
      <c r="V16" s="79">
        <v>0</v>
      </c>
      <c r="W16" s="79">
        <v>6</v>
      </c>
      <c r="X16" s="80">
        <f t="shared" si="3"/>
        <v>3100</v>
      </c>
      <c r="Y16" s="78" t="s">
        <v>178</v>
      </c>
      <c r="Z16" s="79">
        <v>420</v>
      </c>
      <c r="AA16" s="79">
        <v>539</v>
      </c>
      <c r="AB16" s="79"/>
      <c r="AC16" s="79"/>
      <c r="AD16" s="79">
        <v>105</v>
      </c>
      <c r="AE16" s="79">
        <f t="shared" si="4"/>
        <v>1064</v>
      </c>
      <c r="AF16" s="80">
        <f t="shared" si="5"/>
        <v>4164</v>
      </c>
      <c r="AL16" s="47" t="e">
        <f>+SUM(#REF!+#REF!+#REF!)</f>
        <v>#REF!</v>
      </c>
      <c r="AM16" s="47" t="e">
        <f>SUM(AL16+#REF!)</f>
        <v>#REF!</v>
      </c>
    </row>
    <row r="17" spans="1:55">
      <c r="A17" s="88" t="s">
        <v>179</v>
      </c>
      <c r="B17" s="89">
        <v>203</v>
      </c>
      <c r="C17" s="89">
        <v>6</v>
      </c>
      <c r="D17" s="89">
        <v>0</v>
      </c>
      <c r="E17" s="89">
        <v>2</v>
      </c>
      <c r="F17" s="91">
        <f t="shared" si="0"/>
        <v>211</v>
      </c>
      <c r="G17" s="88" t="s">
        <v>179</v>
      </c>
      <c r="H17" s="89">
        <v>38</v>
      </c>
      <c r="I17" s="89">
        <v>11</v>
      </c>
      <c r="J17" s="89">
        <v>0</v>
      </c>
      <c r="K17" s="89">
        <f t="shared" si="1"/>
        <v>49</v>
      </c>
      <c r="L17" s="258">
        <f t="shared" si="2"/>
        <v>260</v>
      </c>
      <c r="M17" s="73"/>
      <c r="N17" s="73"/>
      <c r="O17" s="74" t="s">
        <v>179</v>
      </c>
      <c r="P17" s="79">
        <v>3211</v>
      </c>
      <c r="Q17" s="79">
        <v>163</v>
      </c>
      <c r="R17" s="79"/>
      <c r="S17" s="79"/>
      <c r="T17" s="79">
        <v>425</v>
      </c>
      <c r="U17" s="79">
        <v>52</v>
      </c>
      <c r="V17" s="79">
        <v>1</v>
      </c>
      <c r="W17" s="79">
        <v>19</v>
      </c>
      <c r="X17" s="80">
        <f t="shared" si="3"/>
        <v>3871</v>
      </c>
      <c r="Y17" s="78" t="s">
        <v>179</v>
      </c>
      <c r="Z17" s="79">
        <v>476</v>
      </c>
      <c r="AA17" s="79">
        <v>622</v>
      </c>
      <c r="AB17" s="79"/>
      <c r="AC17" s="79"/>
      <c r="AD17" s="79">
        <v>280</v>
      </c>
      <c r="AE17" s="79">
        <f t="shared" si="4"/>
        <v>1378</v>
      </c>
      <c r="AF17" s="80">
        <f t="shared" si="5"/>
        <v>5249</v>
      </c>
      <c r="AL17" s="50" t="e">
        <f>+SUM(#REF!+#REF!+#REF!)</f>
        <v>#REF!</v>
      </c>
      <c r="AM17" s="50" t="e">
        <f>SUM(AL17+#REF!)</f>
        <v>#REF!</v>
      </c>
    </row>
    <row r="18" spans="1:55">
      <c r="A18" s="88" t="s">
        <v>180</v>
      </c>
      <c r="B18" s="89">
        <v>15</v>
      </c>
      <c r="C18" s="89">
        <v>0</v>
      </c>
      <c r="D18" s="89">
        <v>0</v>
      </c>
      <c r="E18" s="89">
        <v>0</v>
      </c>
      <c r="F18" s="91">
        <f t="shared" si="0"/>
        <v>15</v>
      </c>
      <c r="G18" s="88" t="s">
        <v>180</v>
      </c>
      <c r="H18" s="89">
        <v>5</v>
      </c>
      <c r="I18" s="89">
        <v>2</v>
      </c>
      <c r="J18" s="89">
        <v>0</v>
      </c>
      <c r="K18" s="89">
        <f t="shared" si="1"/>
        <v>7</v>
      </c>
      <c r="L18" s="258">
        <f t="shared" si="2"/>
        <v>22</v>
      </c>
      <c r="M18" s="73"/>
      <c r="N18" s="73"/>
      <c r="O18" s="74" t="s">
        <v>180</v>
      </c>
      <c r="P18" s="79">
        <v>903</v>
      </c>
      <c r="Q18" s="79">
        <v>136</v>
      </c>
      <c r="R18" s="79"/>
      <c r="S18" s="79"/>
      <c r="T18" s="79">
        <v>151</v>
      </c>
      <c r="U18" s="79">
        <v>23</v>
      </c>
      <c r="V18" s="79">
        <v>1</v>
      </c>
      <c r="W18" s="79">
        <v>2</v>
      </c>
      <c r="X18" s="80">
        <f t="shared" si="3"/>
        <v>1216</v>
      </c>
      <c r="Y18" s="78" t="s">
        <v>180</v>
      </c>
      <c r="Z18" s="79">
        <v>166</v>
      </c>
      <c r="AA18" s="79">
        <v>210</v>
      </c>
      <c r="AB18" s="79"/>
      <c r="AC18" s="79"/>
      <c r="AD18" s="79">
        <v>11</v>
      </c>
      <c r="AE18" s="79">
        <f t="shared" si="4"/>
        <v>387</v>
      </c>
      <c r="AF18" s="80">
        <f t="shared" si="5"/>
        <v>1603</v>
      </c>
      <c r="AL18" s="47" t="e">
        <f>+SUM(#REF!+#REF!+#REF!)</f>
        <v>#REF!</v>
      </c>
      <c r="AM18" s="47" t="e">
        <f>SUM(AL18+#REF!)</f>
        <v>#REF!</v>
      </c>
    </row>
    <row r="19" spans="1:55">
      <c r="A19" s="88" t="s">
        <v>181</v>
      </c>
      <c r="B19" s="89">
        <v>0</v>
      </c>
      <c r="C19" s="89">
        <v>0</v>
      </c>
      <c r="D19" s="89">
        <v>0</v>
      </c>
      <c r="E19" s="89">
        <v>0</v>
      </c>
      <c r="F19" s="91">
        <f t="shared" si="0"/>
        <v>0</v>
      </c>
      <c r="G19" s="88" t="s">
        <v>181</v>
      </c>
      <c r="H19" s="89">
        <v>0</v>
      </c>
      <c r="I19" s="89">
        <v>0</v>
      </c>
      <c r="J19" s="89">
        <v>0</v>
      </c>
      <c r="K19" s="89">
        <f t="shared" si="1"/>
        <v>0</v>
      </c>
      <c r="L19" s="258">
        <f t="shared" si="2"/>
        <v>0</v>
      </c>
      <c r="M19" s="73"/>
      <c r="N19" s="73"/>
      <c r="O19" s="74" t="s">
        <v>181</v>
      </c>
      <c r="P19" s="79">
        <v>64</v>
      </c>
      <c r="Q19" s="79">
        <v>3</v>
      </c>
      <c r="R19" s="79">
        <v>2</v>
      </c>
      <c r="S19" s="79">
        <v>1</v>
      </c>
      <c r="T19" s="79">
        <v>46</v>
      </c>
      <c r="U19" s="79">
        <v>0</v>
      </c>
      <c r="V19" s="79">
        <v>0</v>
      </c>
      <c r="W19" s="79">
        <v>0</v>
      </c>
      <c r="X19" s="80">
        <f t="shared" si="3"/>
        <v>113</v>
      </c>
      <c r="Y19" s="78" t="s">
        <v>181</v>
      </c>
      <c r="Z19" s="79">
        <v>8</v>
      </c>
      <c r="AA19" s="79">
        <v>13</v>
      </c>
      <c r="AB19" s="79">
        <v>13</v>
      </c>
      <c r="AC19" s="79">
        <v>6</v>
      </c>
      <c r="AD19" s="79">
        <v>6</v>
      </c>
      <c r="AE19" s="79">
        <f t="shared" si="4"/>
        <v>27</v>
      </c>
      <c r="AF19" s="80">
        <f t="shared" si="5"/>
        <v>140</v>
      </c>
      <c r="AL19" s="50" t="e">
        <f>+SUM(#REF!+#REF!+#REF!)</f>
        <v>#REF!</v>
      </c>
      <c r="AM19" s="50" t="e">
        <f>SUM(AL19+#REF!)</f>
        <v>#REF!</v>
      </c>
    </row>
    <row r="20" spans="1:55">
      <c r="A20" s="88" t="s">
        <v>182</v>
      </c>
      <c r="B20" s="89">
        <v>0</v>
      </c>
      <c r="C20" s="89">
        <v>0</v>
      </c>
      <c r="D20" s="89">
        <v>0</v>
      </c>
      <c r="E20" s="89">
        <v>0</v>
      </c>
      <c r="F20" s="91">
        <f t="shared" si="0"/>
        <v>0</v>
      </c>
      <c r="G20" s="88" t="s">
        <v>182</v>
      </c>
      <c r="H20" s="89">
        <v>0</v>
      </c>
      <c r="I20" s="89">
        <v>1</v>
      </c>
      <c r="J20" s="89">
        <v>0</v>
      </c>
      <c r="K20" s="89">
        <f t="shared" si="1"/>
        <v>1</v>
      </c>
      <c r="L20" s="258">
        <f t="shared" si="2"/>
        <v>1</v>
      </c>
      <c r="M20" s="73"/>
      <c r="N20" s="73"/>
      <c r="O20" s="74" t="s">
        <v>182</v>
      </c>
      <c r="P20" s="79">
        <v>8</v>
      </c>
      <c r="Q20" s="79">
        <v>0</v>
      </c>
      <c r="R20" s="79"/>
      <c r="S20" s="79"/>
      <c r="T20" s="79">
        <v>0</v>
      </c>
      <c r="U20" s="79">
        <v>1</v>
      </c>
      <c r="V20" s="79">
        <v>0</v>
      </c>
      <c r="W20" s="79">
        <v>0</v>
      </c>
      <c r="X20" s="80">
        <f t="shared" si="3"/>
        <v>9</v>
      </c>
      <c r="Y20" s="78" t="s">
        <v>182</v>
      </c>
      <c r="Z20" s="79">
        <v>4</v>
      </c>
      <c r="AA20" s="79">
        <v>2</v>
      </c>
      <c r="AB20" s="79"/>
      <c r="AC20" s="79"/>
      <c r="AD20" s="79">
        <v>0</v>
      </c>
      <c r="AE20" s="79">
        <f t="shared" si="4"/>
        <v>6</v>
      </c>
      <c r="AF20" s="80">
        <f t="shared" si="5"/>
        <v>15</v>
      </c>
      <c r="AL20" s="47" t="e">
        <f>+SUM(#REF!+#REF!+#REF!)</f>
        <v>#REF!</v>
      </c>
      <c r="AM20" s="47" t="e">
        <f>SUM(AL20+#REF!)</f>
        <v>#REF!</v>
      </c>
    </row>
    <row r="21" spans="1:55">
      <c r="A21" s="88" t="s">
        <v>183</v>
      </c>
      <c r="B21" s="89">
        <v>26</v>
      </c>
      <c r="C21" s="89">
        <v>0</v>
      </c>
      <c r="D21" s="89">
        <v>0</v>
      </c>
      <c r="E21" s="89">
        <v>0</v>
      </c>
      <c r="F21" s="91">
        <f t="shared" si="0"/>
        <v>26</v>
      </c>
      <c r="G21" s="88" t="s">
        <v>183</v>
      </c>
      <c r="H21" s="89">
        <v>4</v>
      </c>
      <c r="I21" s="89">
        <v>2</v>
      </c>
      <c r="J21" s="89">
        <v>0</v>
      </c>
      <c r="K21" s="89">
        <f t="shared" si="1"/>
        <v>6</v>
      </c>
      <c r="L21" s="258">
        <f t="shared" si="2"/>
        <v>32</v>
      </c>
      <c r="M21" s="73"/>
      <c r="N21" s="73"/>
      <c r="O21" s="74" t="s">
        <v>183</v>
      </c>
      <c r="P21" s="79">
        <v>593</v>
      </c>
      <c r="Q21" s="79">
        <v>41</v>
      </c>
      <c r="R21" s="79"/>
      <c r="S21" s="79"/>
      <c r="T21" s="79">
        <v>69</v>
      </c>
      <c r="U21" s="79">
        <v>20</v>
      </c>
      <c r="V21" s="79">
        <v>0</v>
      </c>
      <c r="W21" s="79">
        <v>2</v>
      </c>
      <c r="X21" s="80">
        <f t="shared" si="3"/>
        <v>725</v>
      </c>
      <c r="Y21" s="78" t="s">
        <v>183</v>
      </c>
      <c r="Z21" s="79">
        <v>98</v>
      </c>
      <c r="AA21" s="79">
        <v>82</v>
      </c>
      <c r="AB21" s="79"/>
      <c r="AC21" s="79"/>
      <c r="AD21" s="79">
        <v>0</v>
      </c>
      <c r="AE21" s="79">
        <f t="shared" si="4"/>
        <v>180</v>
      </c>
      <c r="AF21" s="80">
        <f t="shared" si="5"/>
        <v>905</v>
      </c>
      <c r="AL21" s="50" t="e">
        <f>+SUM(#REF!+#REF!+#REF!)</f>
        <v>#REF!</v>
      </c>
      <c r="AM21" s="50" t="e">
        <f>SUM(AL21+#REF!)</f>
        <v>#REF!</v>
      </c>
    </row>
    <row r="22" spans="1:55">
      <c r="A22" s="88" t="s">
        <v>184</v>
      </c>
      <c r="B22" s="89">
        <v>46</v>
      </c>
      <c r="C22" s="89">
        <v>2</v>
      </c>
      <c r="D22" s="89">
        <v>0</v>
      </c>
      <c r="E22" s="89">
        <v>1</v>
      </c>
      <c r="F22" s="91">
        <f t="shared" si="0"/>
        <v>49</v>
      </c>
      <c r="G22" s="88" t="s">
        <v>184</v>
      </c>
      <c r="H22" s="89">
        <v>12</v>
      </c>
      <c r="I22" s="89">
        <v>9</v>
      </c>
      <c r="J22" s="89">
        <v>0</v>
      </c>
      <c r="K22" s="89">
        <f t="shared" si="1"/>
        <v>21</v>
      </c>
      <c r="L22" s="258">
        <f t="shared" si="2"/>
        <v>70</v>
      </c>
      <c r="M22" s="73"/>
      <c r="N22" s="73"/>
      <c r="O22" s="74" t="s">
        <v>184</v>
      </c>
      <c r="P22" s="79">
        <v>1501</v>
      </c>
      <c r="Q22" s="79">
        <v>83</v>
      </c>
      <c r="R22" s="79"/>
      <c r="S22" s="79"/>
      <c r="T22" s="79">
        <v>321</v>
      </c>
      <c r="U22" s="79">
        <v>39</v>
      </c>
      <c r="V22" s="79">
        <v>2</v>
      </c>
      <c r="W22" s="79">
        <v>9</v>
      </c>
      <c r="X22" s="80">
        <f t="shared" si="3"/>
        <v>1955</v>
      </c>
      <c r="Y22" s="78" t="s">
        <v>184</v>
      </c>
      <c r="Z22" s="79">
        <v>389</v>
      </c>
      <c r="AA22" s="79">
        <v>386</v>
      </c>
      <c r="AB22" s="79"/>
      <c r="AC22" s="79"/>
      <c r="AD22" s="79">
        <v>12</v>
      </c>
      <c r="AE22" s="79">
        <f t="shared" si="4"/>
        <v>787</v>
      </c>
      <c r="AF22" s="80">
        <f t="shared" si="5"/>
        <v>2742</v>
      </c>
      <c r="AL22" s="47" t="e">
        <f>+SUM(#REF!+#REF!+#REF!)</f>
        <v>#REF!</v>
      </c>
      <c r="AM22" s="47" t="e">
        <f>SUM(AL22+#REF!)</f>
        <v>#REF!</v>
      </c>
    </row>
    <row r="23" spans="1:55">
      <c r="A23" s="88" t="s">
        <v>185</v>
      </c>
      <c r="B23" s="89">
        <v>15</v>
      </c>
      <c r="C23" s="89">
        <v>0</v>
      </c>
      <c r="D23" s="89">
        <v>0</v>
      </c>
      <c r="E23" s="89">
        <v>2</v>
      </c>
      <c r="F23" s="91">
        <f t="shared" si="0"/>
        <v>17</v>
      </c>
      <c r="G23" s="88" t="s">
        <v>185</v>
      </c>
      <c r="H23" s="89">
        <v>3</v>
      </c>
      <c r="I23" s="89">
        <v>1</v>
      </c>
      <c r="J23" s="89">
        <v>0</v>
      </c>
      <c r="K23" s="89">
        <f t="shared" si="1"/>
        <v>4</v>
      </c>
      <c r="L23" s="258">
        <f t="shared" si="2"/>
        <v>21</v>
      </c>
      <c r="M23" s="73"/>
      <c r="N23" s="73"/>
      <c r="O23" s="74" t="s">
        <v>185</v>
      </c>
      <c r="P23" s="79">
        <v>638</v>
      </c>
      <c r="Q23" s="79">
        <v>40</v>
      </c>
      <c r="R23" s="79"/>
      <c r="S23" s="79"/>
      <c r="T23" s="79">
        <v>115</v>
      </c>
      <c r="U23" s="79">
        <v>33</v>
      </c>
      <c r="V23" s="79">
        <v>1</v>
      </c>
      <c r="W23" s="79">
        <v>4</v>
      </c>
      <c r="X23" s="80">
        <f t="shared" si="3"/>
        <v>831</v>
      </c>
      <c r="Y23" s="78" t="s">
        <v>185</v>
      </c>
      <c r="Z23" s="79">
        <v>57</v>
      </c>
      <c r="AA23" s="79">
        <v>95</v>
      </c>
      <c r="AB23" s="79"/>
      <c r="AC23" s="79"/>
      <c r="AD23" s="79">
        <v>2</v>
      </c>
      <c r="AE23" s="79">
        <f t="shared" si="4"/>
        <v>154</v>
      </c>
      <c r="AF23" s="80">
        <f t="shared" si="5"/>
        <v>985</v>
      </c>
      <c r="AL23" s="50" t="e">
        <f>+SUM(#REF!+#REF!+#REF!)</f>
        <v>#REF!</v>
      </c>
      <c r="AM23" s="50" t="e">
        <f>SUM(AL23+#REF!)</f>
        <v>#REF!</v>
      </c>
    </row>
    <row r="24" spans="1:55">
      <c r="A24" s="88" t="s">
        <v>186</v>
      </c>
      <c r="B24" s="89">
        <v>0</v>
      </c>
      <c r="C24" s="89">
        <v>0</v>
      </c>
      <c r="D24" s="89">
        <v>0</v>
      </c>
      <c r="E24" s="89">
        <v>0</v>
      </c>
      <c r="F24" s="91">
        <f t="shared" si="0"/>
        <v>0</v>
      </c>
      <c r="G24" s="88" t="s">
        <v>186</v>
      </c>
      <c r="H24" s="89">
        <v>0</v>
      </c>
      <c r="I24" s="89">
        <v>0</v>
      </c>
      <c r="J24" s="89">
        <v>0</v>
      </c>
      <c r="K24" s="89">
        <f t="shared" si="1"/>
        <v>0</v>
      </c>
      <c r="L24" s="258">
        <f t="shared" si="2"/>
        <v>0</v>
      </c>
      <c r="M24" s="73"/>
      <c r="N24" s="73"/>
      <c r="O24" s="74" t="s">
        <v>186</v>
      </c>
      <c r="P24" s="79">
        <v>0</v>
      </c>
      <c r="Q24" s="79">
        <v>0</v>
      </c>
      <c r="R24" s="79">
        <v>0</v>
      </c>
      <c r="S24" s="79">
        <v>0</v>
      </c>
      <c r="T24" s="79">
        <v>0</v>
      </c>
      <c r="U24" s="79">
        <v>0</v>
      </c>
      <c r="V24" s="79">
        <v>0</v>
      </c>
      <c r="W24" s="79">
        <v>0</v>
      </c>
      <c r="X24" s="80">
        <f t="shared" si="3"/>
        <v>0</v>
      </c>
      <c r="Y24" s="78" t="s">
        <v>186</v>
      </c>
      <c r="Z24" s="79">
        <v>1</v>
      </c>
      <c r="AA24" s="79">
        <v>3</v>
      </c>
      <c r="AB24" s="79">
        <v>2</v>
      </c>
      <c r="AC24" s="79">
        <v>0</v>
      </c>
      <c r="AD24" s="79">
        <v>0</v>
      </c>
      <c r="AE24" s="79">
        <f t="shared" si="4"/>
        <v>4</v>
      </c>
      <c r="AF24" s="80">
        <f t="shared" si="5"/>
        <v>4</v>
      </c>
      <c r="AL24" s="47" t="e">
        <f>+SUM(#REF!+#REF!+#REF!)</f>
        <v>#REF!</v>
      </c>
      <c r="AM24" s="47" t="e">
        <f>SUM(AL24+#REF!)</f>
        <v>#REF!</v>
      </c>
    </row>
    <row r="25" spans="1:55">
      <c r="A25" s="88" t="s">
        <v>187</v>
      </c>
      <c r="B25" s="89">
        <v>16</v>
      </c>
      <c r="C25" s="89">
        <v>0</v>
      </c>
      <c r="D25" s="89">
        <v>0</v>
      </c>
      <c r="E25" s="89">
        <v>0</v>
      </c>
      <c r="F25" s="91">
        <f t="shared" si="0"/>
        <v>16</v>
      </c>
      <c r="G25" s="88" t="s">
        <v>187</v>
      </c>
      <c r="H25" s="89">
        <v>8</v>
      </c>
      <c r="I25" s="89">
        <v>4</v>
      </c>
      <c r="J25" s="89">
        <v>0</v>
      </c>
      <c r="K25" s="89">
        <f t="shared" si="1"/>
        <v>12</v>
      </c>
      <c r="L25" s="258">
        <f t="shared" si="2"/>
        <v>28</v>
      </c>
      <c r="M25" s="73"/>
      <c r="N25" s="73"/>
      <c r="O25" s="74" t="s">
        <v>187</v>
      </c>
      <c r="P25" s="79">
        <v>653</v>
      </c>
      <c r="Q25" s="79">
        <v>76</v>
      </c>
      <c r="R25" s="79"/>
      <c r="S25" s="79"/>
      <c r="T25" s="79">
        <v>339</v>
      </c>
      <c r="U25" s="79">
        <v>25</v>
      </c>
      <c r="V25" s="79">
        <v>0</v>
      </c>
      <c r="W25" s="79">
        <v>0</v>
      </c>
      <c r="X25" s="80">
        <f t="shared" si="3"/>
        <v>1093</v>
      </c>
      <c r="Y25" s="78" t="s">
        <v>187</v>
      </c>
      <c r="Z25" s="79">
        <v>198</v>
      </c>
      <c r="AA25" s="79">
        <v>167</v>
      </c>
      <c r="AB25" s="79"/>
      <c r="AC25" s="79"/>
      <c r="AD25" s="79">
        <v>1</v>
      </c>
      <c r="AE25" s="79">
        <f t="shared" si="4"/>
        <v>366</v>
      </c>
      <c r="AF25" s="80">
        <f t="shared" si="5"/>
        <v>1459</v>
      </c>
      <c r="AL25" s="50" t="e">
        <f>+SUM(#REF!+#REF!+#REF!)</f>
        <v>#REF!</v>
      </c>
      <c r="AM25" s="50" t="e">
        <f>SUM(AL25+#REF!)</f>
        <v>#REF!</v>
      </c>
    </row>
    <row r="26" spans="1:55">
      <c r="A26" s="88" t="s">
        <v>188</v>
      </c>
      <c r="B26" s="89">
        <v>0</v>
      </c>
      <c r="C26" s="89">
        <v>0</v>
      </c>
      <c r="D26" s="89">
        <v>0</v>
      </c>
      <c r="E26" s="89">
        <v>0</v>
      </c>
      <c r="F26" s="91">
        <f t="shared" si="0"/>
        <v>0</v>
      </c>
      <c r="G26" s="88" t="s">
        <v>188</v>
      </c>
      <c r="H26" s="89">
        <v>0</v>
      </c>
      <c r="I26" s="89">
        <v>0</v>
      </c>
      <c r="J26" s="89">
        <v>0</v>
      </c>
      <c r="K26" s="89">
        <f t="shared" si="1"/>
        <v>0</v>
      </c>
      <c r="L26" s="258">
        <f t="shared" si="2"/>
        <v>0</v>
      </c>
      <c r="M26" s="73"/>
      <c r="N26" s="73"/>
      <c r="O26" s="74" t="s">
        <v>188</v>
      </c>
      <c r="P26" s="79">
        <v>105</v>
      </c>
      <c r="Q26" s="79">
        <v>22</v>
      </c>
      <c r="R26" s="79">
        <v>20</v>
      </c>
      <c r="S26" s="79">
        <v>2</v>
      </c>
      <c r="T26" s="79">
        <v>19</v>
      </c>
      <c r="U26" s="79">
        <v>19</v>
      </c>
      <c r="V26" s="79">
        <v>0</v>
      </c>
      <c r="W26" s="79">
        <v>0</v>
      </c>
      <c r="X26" s="80">
        <f t="shared" si="3"/>
        <v>165</v>
      </c>
      <c r="Y26" s="78" t="s">
        <v>188</v>
      </c>
      <c r="Z26" s="79">
        <v>7</v>
      </c>
      <c r="AA26" s="79">
        <v>26</v>
      </c>
      <c r="AB26" s="79">
        <v>22</v>
      </c>
      <c r="AC26" s="79">
        <v>6</v>
      </c>
      <c r="AD26" s="79">
        <v>6</v>
      </c>
      <c r="AE26" s="79">
        <f t="shared" si="4"/>
        <v>39</v>
      </c>
      <c r="AF26" s="80">
        <f t="shared" si="5"/>
        <v>204</v>
      </c>
      <c r="AL26" s="47" t="e">
        <f>+SUM(#REF!+#REF!+#REF!)</f>
        <v>#REF!</v>
      </c>
      <c r="AM26" s="47" t="e">
        <f>SUM(AL26+#REF!)</f>
        <v>#REF!</v>
      </c>
    </row>
    <row r="27" spans="1:55">
      <c r="A27" s="88" t="s">
        <v>189</v>
      </c>
      <c r="B27" s="89">
        <v>20</v>
      </c>
      <c r="C27" s="89">
        <v>0</v>
      </c>
      <c r="D27" s="89">
        <v>0</v>
      </c>
      <c r="E27" s="89">
        <v>2</v>
      </c>
      <c r="F27" s="91">
        <f t="shared" si="0"/>
        <v>22</v>
      </c>
      <c r="G27" s="88" t="s">
        <v>189</v>
      </c>
      <c r="H27" s="89">
        <v>3</v>
      </c>
      <c r="I27" s="89">
        <v>0</v>
      </c>
      <c r="J27" s="89">
        <v>0</v>
      </c>
      <c r="K27" s="89">
        <f t="shared" si="1"/>
        <v>3</v>
      </c>
      <c r="L27" s="258">
        <f t="shared" si="2"/>
        <v>25</v>
      </c>
      <c r="M27" s="73"/>
      <c r="N27" s="73"/>
      <c r="O27" s="74" t="s">
        <v>189</v>
      </c>
      <c r="P27" s="79">
        <v>439</v>
      </c>
      <c r="Q27" s="79">
        <v>5</v>
      </c>
      <c r="R27" s="79"/>
      <c r="S27" s="79"/>
      <c r="T27" s="79">
        <v>65</v>
      </c>
      <c r="U27" s="79">
        <v>36</v>
      </c>
      <c r="V27" s="79">
        <v>0</v>
      </c>
      <c r="W27" s="79">
        <v>1</v>
      </c>
      <c r="X27" s="80">
        <f t="shared" si="3"/>
        <v>546</v>
      </c>
      <c r="Y27" s="78" t="s">
        <v>189</v>
      </c>
      <c r="Z27" s="79">
        <v>39</v>
      </c>
      <c r="AA27" s="79">
        <v>39</v>
      </c>
      <c r="AB27" s="79"/>
      <c r="AC27" s="79"/>
      <c r="AD27" s="79">
        <v>2</v>
      </c>
      <c r="AE27" s="79">
        <f t="shared" si="4"/>
        <v>80</v>
      </c>
      <c r="AF27" s="80">
        <f t="shared" si="5"/>
        <v>626</v>
      </c>
      <c r="AL27" s="50" t="e">
        <f>+SUM(#REF!+#REF!+#REF!)</f>
        <v>#REF!</v>
      </c>
      <c r="AM27" s="50" t="e">
        <f>SUM(AL27+#REF!)</f>
        <v>#REF!</v>
      </c>
    </row>
    <row r="28" spans="1:55">
      <c r="A28" s="88" t="s">
        <v>190</v>
      </c>
      <c r="B28" s="89">
        <v>12</v>
      </c>
      <c r="C28" s="89">
        <v>0</v>
      </c>
      <c r="D28" s="89">
        <v>0</v>
      </c>
      <c r="E28" s="89">
        <v>0</v>
      </c>
      <c r="F28" s="91">
        <f t="shared" si="0"/>
        <v>12</v>
      </c>
      <c r="G28" s="88" t="s">
        <v>190</v>
      </c>
      <c r="H28" s="89">
        <v>3</v>
      </c>
      <c r="I28" s="89">
        <v>2</v>
      </c>
      <c r="J28" s="89">
        <v>0</v>
      </c>
      <c r="K28" s="89">
        <f t="shared" si="1"/>
        <v>5</v>
      </c>
      <c r="L28" s="258">
        <f t="shared" si="2"/>
        <v>17</v>
      </c>
      <c r="M28" s="73"/>
      <c r="N28" s="73"/>
      <c r="O28" s="74" t="s">
        <v>190</v>
      </c>
      <c r="P28" s="79">
        <v>639</v>
      </c>
      <c r="Q28" s="79">
        <v>52</v>
      </c>
      <c r="R28" s="79"/>
      <c r="S28" s="79"/>
      <c r="T28" s="79">
        <v>153</v>
      </c>
      <c r="U28" s="79">
        <v>20</v>
      </c>
      <c r="V28" s="79">
        <v>1</v>
      </c>
      <c r="W28" s="79">
        <v>5</v>
      </c>
      <c r="X28" s="80">
        <f t="shared" si="3"/>
        <v>870</v>
      </c>
      <c r="Y28" s="78" t="s">
        <v>190</v>
      </c>
      <c r="Z28" s="79">
        <v>72</v>
      </c>
      <c r="AA28" s="79">
        <v>151</v>
      </c>
      <c r="AB28" s="79"/>
      <c r="AC28" s="79"/>
      <c r="AD28" s="79">
        <v>10</v>
      </c>
      <c r="AE28" s="79">
        <f t="shared" si="4"/>
        <v>233</v>
      </c>
      <c r="AF28" s="80">
        <f t="shared" si="5"/>
        <v>1103</v>
      </c>
      <c r="AL28" s="47" t="e">
        <f>+SUM(#REF!+#REF!+#REF!)</f>
        <v>#REF!</v>
      </c>
      <c r="AM28" s="47" t="e">
        <f>SUM(AL28+#REF!)</f>
        <v>#REF!</v>
      </c>
    </row>
    <row r="29" spans="1:55">
      <c r="A29" s="88" t="s">
        <v>191</v>
      </c>
      <c r="B29" s="89">
        <v>9</v>
      </c>
      <c r="C29" s="89">
        <v>1</v>
      </c>
      <c r="D29" s="89">
        <v>0</v>
      </c>
      <c r="E29" s="89">
        <v>2</v>
      </c>
      <c r="F29" s="91">
        <f t="shared" si="0"/>
        <v>12</v>
      </c>
      <c r="G29" s="88" t="s">
        <v>191</v>
      </c>
      <c r="H29" s="89">
        <v>2</v>
      </c>
      <c r="I29" s="89">
        <v>2</v>
      </c>
      <c r="J29" s="89">
        <v>0</v>
      </c>
      <c r="K29" s="89">
        <f t="shared" si="1"/>
        <v>4</v>
      </c>
      <c r="L29" s="258">
        <f t="shared" si="2"/>
        <v>16</v>
      </c>
      <c r="M29" s="73"/>
      <c r="N29" s="73"/>
      <c r="O29" s="74" t="s">
        <v>191</v>
      </c>
      <c r="P29" s="79">
        <v>270</v>
      </c>
      <c r="Q29" s="79">
        <v>82</v>
      </c>
      <c r="R29" s="79"/>
      <c r="S29" s="79"/>
      <c r="T29" s="79">
        <v>31</v>
      </c>
      <c r="U29" s="79">
        <v>61</v>
      </c>
      <c r="V29" s="79">
        <v>2</v>
      </c>
      <c r="W29" s="79">
        <v>7</v>
      </c>
      <c r="X29" s="80">
        <f t="shared" si="3"/>
        <v>453</v>
      </c>
      <c r="Y29" s="78" t="s">
        <v>191</v>
      </c>
      <c r="Z29" s="79">
        <v>80</v>
      </c>
      <c r="AA29" s="79">
        <v>138</v>
      </c>
      <c r="AB29" s="79"/>
      <c r="AC29" s="79"/>
      <c r="AD29" s="79">
        <v>7</v>
      </c>
      <c r="AE29" s="79">
        <f t="shared" si="4"/>
        <v>225</v>
      </c>
      <c r="AF29" s="80">
        <f t="shared" si="5"/>
        <v>678</v>
      </c>
      <c r="AL29" s="50" t="e">
        <f>+SUM(#REF!+#REF!+#REF!)</f>
        <v>#REF!</v>
      </c>
      <c r="AM29" s="50" t="e">
        <f>SUM(AL29+#REF!)</f>
        <v>#REF!</v>
      </c>
    </row>
    <row r="30" spans="1:55">
      <c r="A30" s="88" t="s">
        <v>192</v>
      </c>
      <c r="B30" s="89">
        <v>170</v>
      </c>
      <c r="C30" s="89">
        <v>12</v>
      </c>
      <c r="D30" s="89">
        <v>5</v>
      </c>
      <c r="E30" s="89">
        <v>2</v>
      </c>
      <c r="F30" s="91">
        <f t="shared" si="0"/>
        <v>189</v>
      </c>
      <c r="G30" s="88" t="s">
        <v>192</v>
      </c>
      <c r="H30" s="89">
        <v>66</v>
      </c>
      <c r="I30" s="89">
        <v>22</v>
      </c>
      <c r="J30" s="89">
        <v>7</v>
      </c>
      <c r="K30" s="89">
        <f t="shared" si="1"/>
        <v>95</v>
      </c>
      <c r="L30" s="258">
        <f t="shared" si="2"/>
        <v>284</v>
      </c>
      <c r="M30" s="73"/>
      <c r="N30" s="73"/>
      <c r="O30" s="74" t="s">
        <v>192</v>
      </c>
      <c r="P30" s="79">
        <v>3649</v>
      </c>
      <c r="Q30" s="79">
        <v>515</v>
      </c>
      <c r="R30" s="79"/>
      <c r="S30" s="79"/>
      <c r="T30" s="79">
        <v>967</v>
      </c>
      <c r="U30" s="79">
        <v>49</v>
      </c>
      <c r="V30" s="79">
        <v>4</v>
      </c>
      <c r="W30" s="79">
        <v>10</v>
      </c>
      <c r="X30" s="80">
        <f t="shared" si="3"/>
        <v>5194</v>
      </c>
      <c r="Y30" s="78" t="s">
        <v>192</v>
      </c>
      <c r="Z30" s="79">
        <v>990</v>
      </c>
      <c r="AA30" s="79">
        <v>932</v>
      </c>
      <c r="AB30" s="79"/>
      <c r="AC30" s="79"/>
      <c r="AD30" s="79">
        <v>262</v>
      </c>
      <c r="AE30" s="79">
        <f t="shared" si="4"/>
        <v>2184</v>
      </c>
      <c r="AF30" s="80">
        <f t="shared" si="5"/>
        <v>7378</v>
      </c>
      <c r="AL30" s="47" t="e">
        <f>+SUM(#REF!+#REF!+#REF!)</f>
        <v>#REF!</v>
      </c>
      <c r="AM30" s="47" t="e">
        <f>SUM(AL30+#REF!)</f>
        <v>#REF!</v>
      </c>
    </row>
    <row r="31" spans="1:55">
      <c r="A31" s="88" t="s">
        <v>62</v>
      </c>
      <c r="B31" s="89">
        <v>0</v>
      </c>
      <c r="C31" s="89">
        <v>0</v>
      </c>
      <c r="D31" s="89">
        <v>0</v>
      </c>
      <c r="E31" s="89">
        <v>0</v>
      </c>
      <c r="F31" s="91">
        <f t="shared" si="0"/>
        <v>0</v>
      </c>
      <c r="G31" s="88" t="s">
        <v>62</v>
      </c>
      <c r="H31" s="89">
        <v>0</v>
      </c>
      <c r="I31" s="89">
        <v>0</v>
      </c>
      <c r="J31" s="89">
        <v>0</v>
      </c>
      <c r="K31" s="89">
        <f t="shared" si="1"/>
        <v>0</v>
      </c>
      <c r="L31" s="258">
        <f t="shared" si="2"/>
        <v>0</v>
      </c>
      <c r="M31" s="73"/>
      <c r="N31" s="73"/>
      <c r="O31" s="74" t="s">
        <v>62</v>
      </c>
      <c r="P31" s="79">
        <v>0</v>
      </c>
      <c r="Q31" s="79">
        <v>7</v>
      </c>
      <c r="R31" s="79">
        <v>7</v>
      </c>
      <c r="S31" s="79">
        <v>0</v>
      </c>
      <c r="T31" s="79">
        <v>0</v>
      </c>
      <c r="U31" s="79">
        <v>0</v>
      </c>
      <c r="V31" s="79">
        <v>0</v>
      </c>
      <c r="W31" s="79">
        <v>1</v>
      </c>
      <c r="X31" s="80">
        <f t="shared" si="3"/>
        <v>8</v>
      </c>
      <c r="Y31" s="78" t="s">
        <v>62</v>
      </c>
      <c r="Z31" s="79">
        <v>16</v>
      </c>
      <c r="AA31" s="79">
        <v>54</v>
      </c>
      <c r="AB31" s="79">
        <v>10</v>
      </c>
      <c r="AC31" s="79">
        <v>34</v>
      </c>
      <c r="AD31" s="79">
        <v>34</v>
      </c>
      <c r="AE31" s="79">
        <f t="shared" si="4"/>
        <v>104</v>
      </c>
      <c r="AF31" s="80">
        <f t="shared" si="5"/>
        <v>112</v>
      </c>
      <c r="AL31" s="50" t="e">
        <f>+SUM(#REF!+#REF!+#REF!)</f>
        <v>#REF!</v>
      </c>
      <c r="AM31" s="50" t="e">
        <f>SUM(AL31+#REF!)</f>
        <v>#REF!</v>
      </c>
    </row>
    <row r="32" spans="1:55" s="43" customFormat="1">
      <c r="A32" s="88" t="s">
        <v>193</v>
      </c>
      <c r="B32" s="89">
        <v>0</v>
      </c>
      <c r="C32" s="89">
        <v>0</v>
      </c>
      <c r="D32" s="89">
        <v>0</v>
      </c>
      <c r="E32" s="89">
        <v>0</v>
      </c>
      <c r="F32" s="91">
        <f t="shared" si="0"/>
        <v>0</v>
      </c>
      <c r="G32" s="88" t="s">
        <v>339</v>
      </c>
      <c r="H32" s="89">
        <v>0</v>
      </c>
      <c r="I32" s="89">
        <v>0</v>
      </c>
      <c r="J32" s="89">
        <v>0</v>
      </c>
      <c r="K32" s="89">
        <f t="shared" si="1"/>
        <v>0</v>
      </c>
      <c r="L32" s="258">
        <f t="shared" si="2"/>
        <v>0</v>
      </c>
      <c r="M32" s="73"/>
      <c r="N32" s="73"/>
      <c r="O32" s="74" t="s">
        <v>193</v>
      </c>
      <c r="P32" s="79">
        <v>1</v>
      </c>
      <c r="Q32" s="79">
        <v>1</v>
      </c>
      <c r="R32" s="79">
        <v>1</v>
      </c>
      <c r="S32" s="79">
        <v>0</v>
      </c>
      <c r="T32" s="79">
        <v>5</v>
      </c>
      <c r="U32" s="79">
        <v>3</v>
      </c>
      <c r="V32" s="79">
        <v>0</v>
      </c>
      <c r="W32" s="79">
        <v>3</v>
      </c>
      <c r="X32" s="80">
        <f t="shared" si="3"/>
        <v>13</v>
      </c>
      <c r="Y32" s="78" t="s">
        <v>193</v>
      </c>
      <c r="Z32" s="79">
        <v>0</v>
      </c>
      <c r="AA32" s="79">
        <v>2</v>
      </c>
      <c r="AB32" s="79">
        <v>2</v>
      </c>
      <c r="AC32" s="79">
        <v>0</v>
      </c>
      <c r="AD32" s="79">
        <v>0</v>
      </c>
      <c r="AE32" s="79">
        <f t="shared" si="4"/>
        <v>2</v>
      </c>
      <c r="AF32" s="80">
        <f t="shared" si="5"/>
        <v>15</v>
      </c>
      <c r="AH32"/>
      <c r="AI32"/>
      <c r="AJ32"/>
      <c r="AK32" s="54"/>
      <c r="AL32" s="47" t="e">
        <f>+SUM(#REF!+#REF!+#REF!)</f>
        <v>#REF!</v>
      </c>
      <c r="AM32" s="47" t="e">
        <f>SUM(AL32+#REF!)</f>
        <v>#REF!</v>
      </c>
      <c r="AN32"/>
      <c r="AO32"/>
      <c r="AP32"/>
      <c r="AQ32"/>
      <c r="AR32"/>
      <c r="AS32"/>
      <c r="AT32"/>
      <c r="AU32" s="48"/>
      <c r="AV32"/>
      <c r="AW32"/>
      <c r="AX32"/>
      <c r="AY32"/>
      <c r="AZ32"/>
      <c r="BA32"/>
      <c r="BB32"/>
      <c r="BC32"/>
    </row>
    <row r="33" spans="1:39">
      <c r="A33" s="88" t="s">
        <v>194</v>
      </c>
      <c r="B33" s="89">
        <v>14</v>
      </c>
      <c r="C33" s="89">
        <v>0</v>
      </c>
      <c r="D33" s="89">
        <v>0</v>
      </c>
      <c r="E33" s="89">
        <v>1</v>
      </c>
      <c r="F33" s="91">
        <f t="shared" si="0"/>
        <v>15</v>
      </c>
      <c r="G33" s="88" t="s">
        <v>194</v>
      </c>
      <c r="H33" s="89">
        <v>4</v>
      </c>
      <c r="I33" s="89">
        <v>2</v>
      </c>
      <c r="J33" s="89">
        <v>0</v>
      </c>
      <c r="K33" s="89">
        <f t="shared" si="1"/>
        <v>6</v>
      </c>
      <c r="L33" s="258">
        <f t="shared" si="2"/>
        <v>21</v>
      </c>
      <c r="M33" s="73"/>
      <c r="N33" s="73"/>
      <c r="O33" s="74" t="s">
        <v>218</v>
      </c>
      <c r="P33" s="79">
        <v>2</v>
      </c>
      <c r="Q33" s="79">
        <v>0</v>
      </c>
      <c r="R33" s="79">
        <v>0</v>
      </c>
      <c r="S33" s="79">
        <v>0</v>
      </c>
      <c r="T33" s="79">
        <v>0</v>
      </c>
      <c r="U33" s="79">
        <v>1</v>
      </c>
      <c r="V33" s="79">
        <v>0</v>
      </c>
      <c r="W33" s="79">
        <v>0</v>
      </c>
      <c r="X33" s="80">
        <f t="shared" si="3"/>
        <v>3</v>
      </c>
      <c r="Y33" s="78" t="s">
        <v>218</v>
      </c>
      <c r="Z33" s="79">
        <v>2</v>
      </c>
      <c r="AA33" s="79">
        <v>1</v>
      </c>
      <c r="AB33" s="79">
        <v>1</v>
      </c>
      <c r="AC33" s="79">
        <v>0</v>
      </c>
      <c r="AD33" s="79">
        <v>0</v>
      </c>
      <c r="AE33" s="79">
        <f t="shared" si="4"/>
        <v>3</v>
      </c>
      <c r="AF33" s="80">
        <f t="shared" si="5"/>
        <v>6</v>
      </c>
      <c r="AL33" s="50" t="e">
        <f>+SUM(#REF!+#REF!+#REF!)</f>
        <v>#REF!</v>
      </c>
      <c r="AM33" s="50" t="e">
        <f>SUM(AL33+#REF!)</f>
        <v>#REF!</v>
      </c>
    </row>
    <row r="34" spans="1:39">
      <c r="A34" s="88" t="s">
        <v>195</v>
      </c>
      <c r="B34" s="89">
        <v>32</v>
      </c>
      <c r="C34" s="89">
        <v>0</v>
      </c>
      <c r="D34" s="89">
        <v>0</v>
      </c>
      <c r="E34" s="89">
        <v>1</v>
      </c>
      <c r="F34" s="91">
        <f t="shared" si="0"/>
        <v>33</v>
      </c>
      <c r="G34" s="88" t="s">
        <v>195</v>
      </c>
      <c r="H34" s="89">
        <v>4</v>
      </c>
      <c r="I34" s="89">
        <v>3</v>
      </c>
      <c r="J34" s="89">
        <v>0</v>
      </c>
      <c r="K34" s="89">
        <f t="shared" si="1"/>
        <v>7</v>
      </c>
      <c r="L34" s="258">
        <f t="shared" si="2"/>
        <v>40</v>
      </c>
      <c r="M34" s="73"/>
      <c r="N34" s="73"/>
      <c r="O34" s="74" t="s">
        <v>194</v>
      </c>
      <c r="P34" s="79">
        <v>590</v>
      </c>
      <c r="Q34" s="79">
        <v>44</v>
      </c>
      <c r="R34" s="79"/>
      <c r="S34" s="79"/>
      <c r="T34" s="79">
        <v>99</v>
      </c>
      <c r="U34" s="79">
        <v>25</v>
      </c>
      <c r="V34" s="79">
        <v>1</v>
      </c>
      <c r="W34" s="79">
        <v>2</v>
      </c>
      <c r="X34" s="80">
        <f t="shared" si="3"/>
        <v>761</v>
      </c>
      <c r="Y34" s="78" t="s">
        <v>194</v>
      </c>
      <c r="Z34" s="79">
        <v>94</v>
      </c>
      <c r="AA34" s="79">
        <v>100</v>
      </c>
      <c r="AB34" s="79"/>
      <c r="AC34" s="79"/>
      <c r="AD34" s="79">
        <v>18</v>
      </c>
      <c r="AE34" s="79">
        <f t="shared" si="4"/>
        <v>212</v>
      </c>
      <c r="AF34" s="80">
        <f t="shared" si="5"/>
        <v>973</v>
      </c>
      <c r="AL34" s="47" t="e">
        <f>+SUM(#REF!+#REF!+#REF!)</f>
        <v>#REF!</v>
      </c>
      <c r="AM34" s="47" t="e">
        <f>SUM(AL34+#REF!)</f>
        <v>#REF!</v>
      </c>
    </row>
    <row r="35" spans="1:39">
      <c r="A35" s="88" t="s">
        <v>196</v>
      </c>
      <c r="B35" s="89">
        <v>23</v>
      </c>
      <c r="C35" s="89">
        <v>0</v>
      </c>
      <c r="D35" s="89">
        <v>0</v>
      </c>
      <c r="E35" s="89">
        <v>0</v>
      </c>
      <c r="F35" s="91">
        <f t="shared" si="0"/>
        <v>23</v>
      </c>
      <c r="G35" s="88" t="s">
        <v>196</v>
      </c>
      <c r="H35" s="89">
        <v>1</v>
      </c>
      <c r="I35" s="89">
        <v>1</v>
      </c>
      <c r="J35" s="89">
        <v>0</v>
      </c>
      <c r="K35" s="89">
        <f t="shared" si="1"/>
        <v>2</v>
      </c>
      <c r="L35" s="258">
        <f t="shared" si="2"/>
        <v>25</v>
      </c>
      <c r="M35" s="73"/>
      <c r="N35" s="73"/>
      <c r="O35" s="74" t="s">
        <v>195</v>
      </c>
      <c r="P35" s="79">
        <v>828</v>
      </c>
      <c r="Q35" s="79">
        <v>57</v>
      </c>
      <c r="R35" s="79"/>
      <c r="S35" s="79"/>
      <c r="T35" s="79">
        <v>154</v>
      </c>
      <c r="U35" s="79">
        <v>42</v>
      </c>
      <c r="V35" s="79">
        <v>0</v>
      </c>
      <c r="W35" s="79">
        <v>0</v>
      </c>
      <c r="X35" s="80">
        <f t="shared" si="3"/>
        <v>1081</v>
      </c>
      <c r="Y35" s="78" t="s">
        <v>195</v>
      </c>
      <c r="Z35" s="79">
        <v>77</v>
      </c>
      <c r="AA35" s="79">
        <v>110</v>
      </c>
      <c r="AB35" s="79"/>
      <c r="AC35" s="79"/>
      <c r="AD35" s="79">
        <v>0</v>
      </c>
      <c r="AE35" s="79">
        <f t="shared" si="4"/>
        <v>187</v>
      </c>
      <c r="AF35" s="80">
        <f t="shared" si="5"/>
        <v>1268</v>
      </c>
      <c r="AL35" s="50" t="e">
        <f>+SUM(#REF!+#REF!+#REF!)</f>
        <v>#REF!</v>
      </c>
      <c r="AM35" s="50" t="e">
        <f>SUM(AL35+#REF!)</f>
        <v>#REF!</v>
      </c>
    </row>
    <row r="36" spans="1:39">
      <c r="A36" s="88" t="s">
        <v>197</v>
      </c>
      <c r="B36" s="89">
        <v>35</v>
      </c>
      <c r="C36" s="89">
        <v>0</v>
      </c>
      <c r="D36" s="89">
        <v>0</v>
      </c>
      <c r="E36" s="89">
        <v>0</v>
      </c>
      <c r="F36" s="91">
        <f t="shared" si="0"/>
        <v>35</v>
      </c>
      <c r="G36" s="88" t="s">
        <v>197</v>
      </c>
      <c r="H36" s="89">
        <v>10</v>
      </c>
      <c r="I36" s="89">
        <v>8</v>
      </c>
      <c r="J36" s="89">
        <v>0</v>
      </c>
      <c r="K36" s="89">
        <f t="shared" si="1"/>
        <v>18</v>
      </c>
      <c r="L36" s="258">
        <f t="shared" si="2"/>
        <v>53</v>
      </c>
      <c r="M36" s="73"/>
      <c r="N36" s="73"/>
      <c r="O36" s="74" t="s">
        <v>196</v>
      </c>
      <c r="P36" s="79">
        <v>366</v>
      </c>
      <c r="Q36" s="79">
        <v>28</v>
      </c>
      <c r="R36" s="79"/>
      <c r="S36" s="79"/>
      <c r="T36" s="79">
        <v>131</v>
      </c>
      <c r="U36" s="79">
        <v>6</v>
      </c>
      <c r="V36" s="79">
        <v>0</v>
      </c>
      <c r="W36" s="79">
        <v>11</v>
      </c>
      <c r="X36" s="80">
        <f t="shared" si="3"/>
        <v>542</v>
      </c>
      <c r="Y36" s="78" t="s">
        <v>196</v>
      </c>
      <c r="Z36" s="79">
        <v>44</v>
      </c>
      <c r="AA36" s="79">
        <v>83</v>
      </c>
      <c r="AB36" s="79"/>
      <c r="AC36" s="79"/>
      <c r="AD36" s="79">
        <v>6</v>
      </c>
      <c r="AE36" s="79">
        <f t="shared" si="4"/>
        <v>133</v>
      </c>
      <c r="AF36" s="80">
        <f t="shared" si="5"/>
        <v>675</v>
      </c>
      <c r="AL36" s="47" t="e">
        <f>+SUM(#REF!+#REF!+#REF!)</f>
        <v>#REF!</v>
      </c>
      <c r="AM36" s="47" t="e">
        <f>SUM(AL36+#REF!)</f>
        <v>#REF!</v>
      </c>
    </row>
    <row r="37" spans="1:39">
      <c r="A37" s="88" t="s">
        <v>271</v>
      </c>
      <c r="B37" s="89">
        <v>0</v>
      </c>
      <c r="C37" s="89">
        <v>0</v>
      </c>
      <c r="D37" s="89">
        <v>0</v>
      </c>
      <c r="E37" s="89">
        <v>0</v>
      </c>
      <c r="F37" s="91">
        <f t="shared" si="0"/>
        <v>0</v>
      </c>
      <c r="G37" s="88" t="s">
        <v>271</v>
      </c>
      <c r="H37" s="89">
        <v>0</v>
      </c>
      <c r="I37" s="89">
        <v>0</v>
      </c>
      <c r="J37" s="89">
        <v>0</v>
      </c>
      <c r="K37" s="89">
        <f t="shared" si="1"/>
        <v>0</v>
      </c>
      <c r="L37" s="258">
        <f t="shared" si="2"/>
        <v>0</v>
      </c>
      <c r="M37" s="201"/>
      <c r="N37" s="73"/>
      <c r="O37" s="74" t="s">
        <v>197</v>
      </c>
      <c r="P37" s="79">
        <v>1364</v>
      </c>
      <c r="Q37" s="79">
        <v>241</v>
      </c>
      <c r="R37" s="79"/>
      <c r="S37" s="79"/>
      <c r="T37" s="79">
        <v>323</v>
      </c>
      <c r="U37" s="79">
        <v>48</v>
      </c>
      <c r="V37" s="79">
        <v>1</v>
      </c>
      <c r="W37" s="79">
        <v>40</v>
      </c>
      <c r="X37" s="80">
        <f t="shared" si="3"/>
        <v>2017</v>
      </c>
      <c r="Y37" s="78" t="s">
        <v>197</v>
      </c>
      <c r="Z37" s="79">
        <v>427</v>
      </c>
      <c r="AA37" s="79">
        <v>632</v>
      </c>
      <c r="AB37" s="79"/>
      <c r="AC37" s="79"/>
      <c r="AD37" s="79">
        <v>57</v>
      </c>
      <c r="AE37" s="79">
        <f t="shared" si="4"/>
        <v>1116</v>
      </c>
      <c r="AF37" s="80">
        <f t="shared" si="5"/>
        <v>3133</v>
      </c>
      <c r="AL37" s="50" t="e">
        <f>+SUM(#REF!+#REF!+#REF!)</f>
        <v>#REF!</v>
      </c>
      <c r="AM37" s="50" t="e">
        <f>SUM(AL37+#REF!)</f>
        <v>#REF!</v>
      </c>
    </row>
    <row r="38" spans="1:39">
      <c r="A38" s="88" t="s">
        <v>272</v>
      </c>
      <c r="B38" s="89">
        <v>0</v>
      </c>
      <c r="C38" s="89">
        <v>0</v>
      </c>
      <c r="D38" s="89">
        <v>0</v>
      </c>
      <c r="E38" s="89">
        <v>0</v>
      </c>
      <c r="F38" s="91">
        <f t="shared" si="0"/>
        <v>0</v>
      </c>
      <c r="G38" s="88" t="s">
        <v>272</v>
      </c>
      <c r="H38" s="89">
        <v>0</v>
      </c>
      <c r="I38" s="89">
        <v>1</v>
      </c>
      <c r="J38" s="89">
        <v>0</v>
      </c>
      <c r="K38" s="89">
        <f t="shared" si="1"/>
        <v>1</v>
      </c>
      <c r="L38" s="258">
        <f t="shared" si="2"/>
        <v>1</v>
      </c>
      <c r="M38" s="201"/>
      <c r="N38" s="73"/>
      <c r="O38" s="74" t="s">
        <v>272</v>
      </c>
      <c r="P38" s="79">
        <v>4</v>
      </c>
      <c r="Q38" s="79">
        <v>0</v>
      </c>
      <c r="R38" s="79"/>
      <c r="S38" s="79"/>
      <c r="T38" s="79">
        <v>0</v>
      </c>
      <c r="U38" s="79">
        <v>0</v>
      </c>
      <c r="V38" s="79">
        <v>0</v>
      </c>
      <c r="W38" s="79">
        <v>0</v>
      </c>
      <c r="X38" s="80">
        <f t="shared" si="3"/>
        <v>4</v>
      </c>
      <c r="Y38" s="78" t="s">
        <v>205</v>
      </c>
      <c r="Z38" s="79">
        <v>0</v>
      </c>
      <c r="AA38" s="79">
        <v>2</v>
      </c>
      <c r="AB38" s="79"/>
      <c r="AC38" s="79"/>
      <c r="AD38" s="79">
        <v>0</v>
      </c>
      <c r="AE38" s="79">
        <f t="shared" si="4"/>
        <v>2</v>
      </c>
      <c r="AF38" s="80">
        <f t="shared" si="5"/>
        <v>6</v>
      </c>
      <c r="AL38" s="56">
        <v>5</v>
      </c>
      <c r="AM38" s="56" t="e">
        <f>SUM(AL38+#REF!)</f>
        <v>#REF!</v>
      </c>
    </row>
    <row r="39" spans="1:39">
      <c r="A39" s="88" t="s">
        <v>198</v>
      </c>
      <c r="B39" s="89">
        <v>2</v>
      </c>
      <c r="C39" s="89">
        <v>0</v>
      </c>
      <c r="D39" s="89">
        <v>0</v>
      </c>
      <c r="E39" s="89">
        <v>0</v>
      </c>
      <c r="F39" s="91">
        <f t="shared" si="0"/>
        <v>2</v>
      </c>
      <c r="G39" s="88" t="s">
        <v>198</v>
      </c>
      <c r="H39" s="89">
        <v>0</v>
      </c>
      <c r="I39" s="89">
        <v>0</v>
      </c>
      <c r="J39" s="89">
        <v>0</v>
      </c>
      <c r="K39" s="89">
        <f t="shared" si="1"/>
        <v>0</v>
      </c>
      <c r="L39" s="258">
        <f t="shared" si="2"/>
        <v>2</v>
      </c>
      <c r="M39" s="201"/>
      <c r="N39" s="73"/>
      <c r="O39" s="74" t="s">
        <v>198</v>
      </c>
      <c r="P39" s="79">
        <v>15</v>
      </c>
      <c r="Q39" s="79">
        <v>1</v>
      </c>
      <c r="R39" s="79"/>
      <c r="S39" s="79"/>
      <c r="T39" s="79">
        <v>0</v>
      </c>
      <c r="U39" s="79">
        <v>4</v>
      </c>
      <c r="V39" s="79">
        <v>0</v>
      </c>
      <c r="W39" s="79">
        <v>0</v>
      </c>
      <c r="X39" s="80">
        <f t="shared" si="3"/>
        <v>20</v>
      </c>
      <c r="Y39" s="78" t="s">
        <v>198</v>
      </c>
      <c r="Z39" s="79">
        <v>1</v>
      </c>
      <c r="AA39" s="79">
        <v>4</v>
      </c>
      <c r="AB39" s="79"/>
      <c r="AC39" s="79"/>
      <c r="AD39" s="79">
        <v>0</v>
      </c>
      <c r="AE39" s="79">
        <f t="shared" si="4"/>
        <v>5</v>
      </c>
      <c r="AF39" s="80">
        <f t="shared" si="5"/>
        <v>25</v>
      </c>
      <c r="AL39" s="50" t="e">
        <f>+SUM(#REF!+#REF!+#REF!)</f>
        <v>#REF!</v>
      </c>
      <c r="AM39" s="50" t="e">
        <f>SUM(AL39+#REF!)</f>
        <v>#REF!</v>
      </c>
    </row>
    <row r="40" spans="1:39">
      <c r="A40" s="88" t="s">
        <v>199</v>
      </c>
      <c r="B40" s="89">
        <v>0</v>
      </c>
      <c r="C40" s="89">
        <v>0</v>
      </c>
      <c r="D40" s="89">
        <v>0</v>
      </c>
      <c r="E40" s="89">
        <v>0</v>
      </c>
      <c r="F40" s="91">
        <f t="shared" si="0"/>
        <v>0</v>
      </c>
      <c r="G40" s="88" t="s">
        <v>199</v>
      </c>
      <c r="H40" s="89">
        <v>0</v>
      </c>
      <c r="I40" s="89">
        <v>1</v>
      </c>
      <c r="J40" s="89">
        <v>0</v>
      </c>
      <c r="K40" s="89">
        <f t="shared" si="1"/>
        <v>1</v>
      </c>
      <c r="L40" s="258">
        <f t="shared" si="2"/>
        <v>1</v>
      </c>
      <c r="M40" s="201"/>
      <c r="N40" s="73"/>
      <c r="O40" s="74" t="s">
        <v>199</v>
      </c>
      <c r="P40" s="79">
        <v>29</v>
      </c>
      <c r="Q40" s="79">
        <v>7</v>
      </c>
      <c r="R40" s="79"/>
      <c r="S40" s="79"/>
      <c r="T40" s="79">
        <v>0</v>
      </c>
      <c r="U40" s="79">
        <v>12</v>
      </c>
      <c r="V40" s="79">
        <v>0</v>
      </c>
      <c r="W40" s="79">
        <v>6</v>
      </c>
      <c r="X40" s="80">
        <f t="shared" si="3"/>
        <v>54</v>
      </c>
      <c r="Y40" s="78" t="s">
        <v>199</v>
      </c>
      <c r="Z40" s="79">
        <v>2</v>
      </c>
      <c r="AA40" s="79">
        <v>9</v>
      </c>
      <c r="AB40" s="79"/>
      <c r="AC40" s="79"/>
      <c r="AD40" s="79">
        <v>0</v>
      </c>
      <c r="AE40" s="79">
        <f t="shared" si="4"/>
        <v>11</v>
      </c>
      <c r="AF40" s="80">
        <f t="shared" si="5"/>
        <v>65</v>
      </c>
      <c r="AL40" s="47" t="e">
        <f>+SUM(#REF!+#REF!+#REF!)</f>
        <v>#REF!</v>
      </c>
      <c r="AM40" s="47" t="e">
        <f>SUM(AL40+#REF!)</f>
        <v>#REF!</v>
      </c>
    </row>
    <row r="41" spans="1:39">
      <c r="A41" s="88" t="s">
        <v>232</v>
      </c>
      <c r="B41" s="89">
        <v>9</v>
      </c>
      <c r="C41" s="89">
        <v>0</v>
      </c>
      <c r="D41" s="89">
        <v>0</v>
      </c>
      <c r="E41" s="89">
        <v>1</v>
      </c>
      <c r="F41" s="91">
        <f t="shared" si="0"/>
        <v>10</v>
      </c>
      <c r="G41" s="88" t="s">
        <v>232</v>
      </c>
      <c r="H41" s="89">
        <v>3</v>
      </c>
      <c r="I41" s="89">
        <v>2</v>
      </c>
      <c r="J41" s="89">
        <v>0</v>
      </c>
      <c r="K41" s="89">
        <f t="shared" si="1"/>
        <v>5</v>
      </c>
      <c r="L41" s="258">
        <f t="shared" si="2"/>
        <v>15</v>
      </c>
      <c r="M41" s="201"/>
      <c r="N41" s="73"/>
      <c r="O41" s="74" t="s">
        <v>200</v>
      </c>
      <c r="P41" s="79">
        <v>346</v>
      </c>
      <c r="Q41" s="79">
        <v>47</v>
      </c>
      <c r="R41" s="79"/>
      <c r="S41" s="79"/>
      <c r="T41" s="79">
        <v>8</v>
      </c>
      <c r="U41" s="79">
        <v>27</v>
      </c>
      <c r="V41" s="79">
        <v>0</v>
      </c>
      <c r="W41" s="79">
        <v>5</v>
      </c>
      <c r="X41" s="80">
        <f t="shared" si="3"/>
        <v>433</v>
      </c>
      <c r="Y41" s="78" t="s">
        <v>200</v>
      </c>
      <c r="Z41" s="79">
        <v>72</v>
      </c>
      <c r="AA41" s="79">
        <v>109</v>
      </c>
      <c r="AB41" s="79"/>
      <c r="AC41" s="79"/>
      <c r="AD41" s="79">
        <v>1</v>
      </c>
      <c r="AE41" s="79">
        <f t="shared" si="4"/>
        <v>182</v>
      </c>
      <c r="AF41" s="80">
        <f t="shared" si="5"/>
        <v>615</v>
      </c>
      <c r="AL41" s="50"/>
      <c r="AM41" s="50" t="e">
        <f>SUM(AL41+#REF!)</f>
        <v>#REF!</v>
      </c>
    </row>
    <row r="42" spans="1:39">
      <c r="A42" s="88" t="s">
        <v>201</v>
      </c>
      <c r="B42" s="89">
        <v>21</v>
      </c>
      <c r="C42" s="89">
        <v>1</v>
      </c>
      <c r="D42" s="89">
        <v>0</v>
      </c>
      <c r="E42" s="89">
        <v>1</v>
      </c>
      <c r="F42" s="91">
        <f t="shared" si="0"/>
        <v>23</v>
      </c>
      <c r="G42" s="88" t="s">
        <v>201</v>
      </c>
      <c r="H42" s="89">
        <v>7</v>
      </c>
      <c r="I42" s="89">
        <v>3</v>
      </c>
      <c r="J42" s="89">
        <v>0</v>
      </c>
      <c r="K42" s="89">
        <f t="shared" si="1"/>
        <v>10</v>
      </c>
      <c r="L42" s="258">
        <f t="shared" si="2"/>
        <v>33</v>
      </c>
      <c r="M42" s="201"/>
      <c r="N42" s="73"/>
      <c r="O42" s="74" t="s">
        <v>201</v>
      </c>
      <c r="P42" s="79">
        <v>492</v>
      </c>
      <c r="Q42" s="79">
        <v>209</v>
      </c>
      <c r="R42" s="79"/>
      <c r="S42" s="79"/>
      <c r="T42" s="79">
        <v>404</v>
      </c>
      <c r="U42" s="79">
        <v>33</v>
      </c>
      <c r="V42" s="79">
        <v>3</v>
      </c>
      <c r="W42" s="79">
        <v>11</v>
      </c>
      <c r="X42" s="80">
        <f t="shared" si="3"/>
        <v>1152</v>
      </c>
      <c r="Y42" s="78" t="s">
        <v>201</v>
      </c>
      <c r="Z42" s="79">
        <v>135</v>
      </c>
      <c r="AA42" s="79">
        <v>410</v>
      </c>
      <c r="AB42" s="79"/>
      <c r="AC42" s="79"/>
      <c r="AD42" s="79">
        <v>73</v>
      </c>
      <c r="AE42" s="79">
        <f t="shared" si="4"/>
        <v>618</v>
      </c>
      <c r="AF42" s="80">
        <f t="shared" si="5"/>
        <v>1770</v>
      </c>
      <c r="AL42" s="47" t="e">
        <f>+SUM(#REF!+#REF!+#REF!)</f>
        <v>#REF!</v>
      </c>
      <c r="AM42" s="47" t="e">
        <f>SUM(AL42+#REF!)</f>
        <v>#REF!</v>
      </c>
    </row>
    <row r="43" spans="1:39">
      <c r="A43" s="88" t="s">
        <v>202</v>
      </c>
      <c r="B43" s="89">
        <v>11</v>
      </c>
      <c r="C43" s="89">
        <v>1</v>
      </c>
      <c r="D43" s="89">
        <v>0</v>
      </c>
      <c r="E43" s="89">
        <v>1</v>
      </c>
      <c r="F43" s="91">
        <f t="shared" si="0"/>
        <v>13</v>
      </c>
      <c r="G43" s="88" t="s">
        <v>202</v>
      </c>
      <c r="H43" s="89">
        <v>2</v>
      </c>
      <c r="I43" s="89">
        <v>0</v>
      </c>
      <c r="J43" s="89">
        <v>0</v>
      </c>
      <c r="K43" s="89">
        <f t="shared" si="1"/>
        <v>2</v>
      </c>
      <c r="L43" s="258">
        <f t="shared" si="2"/>
        <v>15</v>
      </c>
      <c r="M43" s="201"/>
      <c r="N43" s="73"/>
      <c r="O43" s="74" t="s">
        <v>202</v>
      </c>
      <c r="P43" s="79">
        <v>531</v>
      </c>
      <c r="Q43" s="79">
        <v>119</v>
      </c>
      <c r="R43" s="79"/>
      <c r="S43" s="79"/>
      <c r="T43" s="79">
        <v>199</v>
      </c>
      <c r="U43" s="79">
        <v>25</v>
      </c>
      <c r="V43" s="79">
        <v>3</v>
      </c>
      <c r="W43" s="79">
        <v>9</v>
      </c>
      <c r="X43" s="80">
        <f t="shared" si="3"/>
        <v>886</v>
      </c>
      <c r="Y43" s="78" t="s">
        <v>202</v>
      </c>
      <c r="Z43" s="79">
        <v>206</v>
      </c>
      <c r="AA43" s="79">
        <v>170</v>
      </c>
      <c r="AB43" s="79"/>
      <c r="AC43" s="79"/>
      <c r="AD43" s="79">
        <v>1</v>
      </c>
      <c r="AE43" s="79">
        <f t="shared" si="4"/>
        <v>377</v>
      </c>
      <c r="AF43" s="80">
        <f t="shared" si="5"/>
        <v>1263</v>
      </c>
      <c r="AL43" s="50" t="e">
        <f>+SUM(#REF!+#REF!+#REF!)</f>
        <v>#REF!</v>
      </c>
      <c r="AM43" s="50" t="e">
        <f>SUM(AL43+#REF!)</f>
        <v>#REF!</v>
      </c>
    </row>
    <row r="44" spans="1:39">
      <c r="A44" s="274" t="s">
        <v>350</v>
      </c>
      <c r="B44" s="275">
        <v>0</v>
      </c>
      <c r="C44" s="275">
        <v>2</v>
      </c>
      <c r="D44" s="275">
        <v>0</v>
      </c>
      <c r="E44" s="275">
        <v>0</v>
      </c>
      <c r="F44" s="277">
        <f t="shared" si="0"/>
        <v>2</v>
      </c>
      <c r="G44" s="202" t="s">
        <v>350</v>
      </c>
      <c r="H44" s="275">
        <v>0</v>
      </c>
      <c r="I44" s="275">
        <v>0</v>
      </c>
      <c r="J44" s="275">
        <v>0</v>
      </c>
      <c r="K44" s="275">
        <f t="shared" si="1"/>
        <v>0</v>
      </c>
      <c r="L44" s="281">
        <f t="shared" si="2"/>
        <v>2</v>
      </c>
      <c r="M44" s="201"/>
      <c r="N44" s="73"/>
      <c r="O44" s="278" t="s">
        <v>350</v>
      </c>
      <c r="P44" s="279">
        <v>0</v>
      </c>
      <c r="Q44" s="279">
        <v>2</v>
      </c>
      <c r="R44" s="279"/>
      <c r="S44" s="279"/>
      <c r="T44" s="279">
        <v>0</v>
      </c>
      <c r="U44" s="279">
        <v>0</v>
      </c>
      <c r="V44" s="279">
        <v>0</v>
      </c>
      <c r="W44" s="279">
        <v>0</v>
      </c>
      <c r="X44" s="282">
        <f t="shared" si="3"/>
        <v>2</v>
      </c>
      <c r="Y44" s="280" t="s">
        <v>350</v>
      </c>
      <c r="Z44" s="279">
        <v>0</v>
      </c>
      <c r="AA44" s="279">
        <v>0</v>
      </c>
      <c r="AB44" s="279"/>
      <c r="AC44" s="279"/>
      <c r="AD44" s="279">
        <v>0</v>
      </c>
      <c r="AE44" s="279">
        <f t="shared" si="4"/>
        <v>0</v>
      </c>
      <c r="AF44" s="282">
        <f t="shared" si="5"/>
        <v>2</v>
      </c>
      <c r="AL44" s="47" t="e">
        <f>+SUM(#REF!+#REF!+#REF!)</f>
        <v>#REF!</v>
      </c>
      <c r="AM44" s="47" t="e">
        <f>SUM(AL44+#REF!)</f>
        <v>#REF!</v>
      </c>
    </row>
    <row r="45" spans="1:39" hidden="1">
      <c r="A45" s="202"/>
      <c r="B45" s="201"/>
      <c r="C45" s="201"/>
      <c r="D45" s="201"/>
      <c r="E45" s="201"/>
      <c r="F45" s="201">
        <f t="shared" si="0"/>
        <v>0</v>
      </c>
      <c r="G45" s="201"/>
      <c r="H45" s="201"/>
      <c r="I45" s="201"/>
      <c r="J45" s="201"/>
      <c r="K45" s="201">
        <f t="shared" si="1"/>
        <v>0</v>
      </c>
      <c r="L45" s="251">
        <f t="shared" si="2"/>
        <v>0</v>
      </c>
      <c r="M45" s="201"/>
      <c r="N45" s="73"/>
      <c r="O45" s="73"/>
      <c r="P45" s="73"/>
      <c r="Q45" s="73"/>
      <c r="R45" s="73"/>
      <c r="S45" s="73"/>
      <c r="T45" s="73"/>
      <c r="U45" s="73"/>
      <c r="V45" s="73"/>
      <c r="W45" s="73"/>
      <c r="X45" s="73"/>
      <c r="Y45" s="73"/>
      <c r="Z45" s="73"/>
      <c r="AA45" s="73"/>
      <c r="AB45" s="73"/>
      <c r="AC45" s="73"/>
      <c r="AD45" s="73"/>
      <c r="AE45" s="73"/>
      <c r="AF45" s="73"/>
      <c r="AL45" s="57">
        <v>11</v>
      </c>
      <c r="AM45" s="55" t="e">
        <f>SUM(AL45+#REF!)</f>
        <v>#REF!</v>
      </c>
    </row>
    <row r="46" spans="1:39" hidden="1">
      <c r="A46" s="202"/>
      <c r="B46" s="201"/>
      <c r="C46" s="201"/>
      <c r="D46" s="201"/>
      <c r="E46" s="201"/>
      <c r="F46" s="201">
        <f t="shared" si="0"/>
        <v>0</v>
      </c>
      <c r="G46" s="201"/>
      <c r="H46" s="201"/>
      <c r="I46" s="201"/>
      <c r="J46" s="201"/>
      <c r="K46" s="201">
        <f t="shared" si="1"/>
        <v>0</v>
      </c>
      <c r="L46" s="251">
        <f t="shared" si="2"/>
        <v>0</v>
      </c>
      <c r="M46" s="201"/>
      <c r="N46" s="73"/>
      <c r="O46" s="73"/>
      <c r="P46" s="73"/>
      <c r="Q46" s="73"/>
      <c r="R46" s="73"/>
      <c r="S46" s="73"/>
      <c r="T46" s="73"/>
      <c r="U46" s="73"/>
      <c r="V46" s="73"/>
      <c r="W46" s="73"/>
      <c r="X46" s="73"/>
      <c r="Y46" s="73"/>
      <c r="Z46" s="73"/>
      <c r="AA46" s="73"/>
      <c r="AB46" s="73"/>
      <c r="AC46" s="73"/>
      <c r="AD46" s="73"/>
      <c r="AE46" s="73"/>
      <c r="AF46" s="73"/>
      <c r="AL46" s="56">
        <v>112</v>
      </c>
      <c r="AM46" s="56" t="e">
        <f>SUM(AL46+#REF!)</f>
        <v>#REF!</v>
      </c>
    </row>
    <row r="47" spans="1:39" hidden="1">
      <c r="A47" s="202"/>
      <c r="B47" s="201"/>
      <c r="C47" s="201"/>
      <c r="D47" s="201"/>
      <c r="E47" s="201"/>
      <c r="F47" s="201">
        <f t="shared" si="0"/>
        <v>0</v>
      </c>
      <c r="G47" s="201"/>
      <c r="H47" s="201"/>
      <c r="I47" s="201"/>
      <c r="J47" s="201"/>
      <c r="K47" s="201">
        <f t="shared" si="1"/>
        <v>0</v>
      </c>
      <c r="L47" s="251">
        <f t="shared" si="2"/>
        <v>0</v>
      </c>
      <c r="M47" s="201"/>
      <c r="N47" s="73"/>
      <c r="P47" s="73"/>
      <c r="Q47" s="73"/>
      <c r="R47" s="73"/>
      <c r="S47" s="73"/>
      <c r="T47" s="73"/>
      <c r="U47" s="73"/>
      <c r="V47" s="73"/>
      <c r="W47" s="73"/>
      <c r="X47" s="73"/>
      <c r="Y47" s="73"/>
      <c r="Z47" s="73"/>
      <c r="AA47" s="73"/>
      <c r="AB47" s="73"/>
      <c r="AC47" s="73"/>
      <c r="AD47" s="73"/>
      <c r="AE47" s="73"/>
      <c r="AF47" s="73"/>
      <c r="AL47" s="55">
        <v>152</v>
      </c>
      <c r="AM47" s="55" t="e">
        <f>SUM(AL47+#REF!)</f>
        <v>#REF!</v>
      </c>
    </row>
    <row r="48" spans="1:39">
      <c r="A48" s="211" t="s">
        <v>0</v>
      </c>
      <c r="B48" s="209">
        <f>SUM(B7:B44)</f>
        <v>932</v>
      </c>
      <c r="C48" s="209">
        <f>SUM(C7:C44)</f>
        <v>109</v>
      </c>
      <c r="D48" s="209">
        <f>SUM(D7:D44)</f>
        <v>8</v>
      </c>
      <c r="E48" s="209">
        <f>SUM(E7:E44)</f>
        <v>32</v>
      </c>
      <c r="F48" s="210">
        <f>SUM(B48:E48)</f>
        <v>1081</v>
      </c>
      <c r="G48" s="211" t="s">
        <v>0</v>
      </c>
      <c r="H48" s="209">
        <f>SUM(H7:H44)</f>
        <v>380</v>
      </c>
      <c r="I48" s="209">
        <f>SUM(I7:I44)</f>
        <v>150</v>
      </c>
      <c r="J48" s="209">
        <f>SUM(J7:J44)</f>
        <v>10</v>
      </c>
      <c r="K48" s="209">
        <f>SUM(H48:J48)</f>
        <v>540</v>
      </c>
      <c r="L48" s="269">
        <f t="shared" si="2"/>
        <v>1621</v>
      </c>
      <c r="M48" s="275"/>
      <c r="N48" s="73"/>
      <c r="O48" s="261" t="s">
        <v>0</v>
      </c>
      <c r="P48" s="262">
        <f>SUM(P7:P44)</f>
        <v>25758</v>
      </c>
      <c r="Q48" s="262">
        <f>SUM(Q7:Q44)</f>
        <v>4023</v>
      </c>
      <c r="R48" s="262"/>
      <c r="S48" s="262"/>
      <c r="T48" s="262">
        <f>SUM(T7:T44)</f>
        <v>5919</v>
      </c>
      <c r="U48" s="262">
        <f>SUM(U7:U44)</f>
        <v>931</v>
      </c>
      <c r="V48" s="262">
        <f>SUM(V7:V44)</f>
        <v>28</v>
      </c>
      <c r="W48" s="262">
        <f>SUM(W7:W44)</f>
        <v>266</v>
      </c>
      <c r="X48" s="263">
        <f>SUM(P48:W48)</f>
        <v>36925</v>
      </c>
      <c r="Y48" s="264" t="s">
        <v>0</v>
      </c>
      <c r="Z48" s="262">
        <f>SUM(Z7:Z44)</f>
        <v>6048</v>
      </c>
      <c r="AA48" s="262">
        <f>SUM(AA7:AA44)</f>
        <v>7474</v>
      </c>
      <c r="AB48" s="262"/>
      <c r="AC48" s="262"/>
      <c r="AD48" s="262">
        <f>SUM(AD7:AD44)</f>
        <v>1564</v>
      </c>
      <c r="AE48" s="262">
        <f>SUM(Z48:AD48)</f>
        <v>15086</v>
      </c>
      <c r="AF48" s="263">
        <f>SUM(AF7:AF44)</f>
        <v>52011</v>
      </c>
      <c r="AL48" s="56">
        <v>217</v>
      </c>
      <c r="AM48" s="56" t="e">
        <f>SUM(AL48+#REF!)</f>
        <v>#REF!</v>
      </c>
    </row>
    <row r="49" spans="1:39">
      <c r="A49" s="259" t="s">
        <v>347</v>
      </c>
      <c r="B49" s="73"/>
      <c r="C49" s="73"/>
      <c r="D49" s="73"/>
      <c r="E49" s="73"/>
      <c r="F49" s="73"/>
      <c r="G49" s="73"/>
      <c r="H49" s="73"/>
      <c r="I49" s="200"/>
      <c r="J49" s="73"/>
      <c r="K49" s="73"/>
      <c r="L49" s="252"/>
      <c r="M49" s="73"/>
      <c r="N49" s="73"/>
      <c r="O49" s="73" t="s">
        <v>347</v>
      </c>
      <c r="P49" s="73"/>
      <c r="Q49" s="73"/>
      <c r="R49" s="73"/>
      <c r="S49" s="73"/>
      <c r="T49" s="73"/>
      <c r="U49" s="73"/>
      <c r="V49" s="73"/>
      <c r="W49" s="73"/>
      <c r="X49" s="73"/>
      <c r="Y49" s="73"/>
      <c r="Z49" s="73"/>
      <c r="AA49" s="73"/>
      <c r="AB49" s="73"/>
      <c r="AC49" s="73"/>
      <c r="AD49" s="73"/>
      <c r="AE49" s="73"/>
      <c r="AF49" s="73"/>
      <c r="AL49" s="55">
        <v>140</v>
      </c>
      <c r="AM49" s="55" t="e">
        <f>SUM(AL49+#REF!)</f>
        <v>#REF!</v>
      </c>
    </row>
    <row r="50" spans="1:39">
      <c r="A50" s="259" t="s">
        <v>14</v>
      </c>
      <c r="B50" s="17"/>
      <c r="C50" s="73"/>
      <c r="D50" s="73"/>
      <c r="E50" s="73"/>
      <c r="F50" s="73"/>
      <c r="G50" s="73"/>
      <c r="H50" s="73"/>
      <c r="I50" s="200"/>
      <c r="J50" s="73"/>
      <c r="K50" s="73"/>
      <c r="L50" s="252"/>
      <c r="M50" s="73"/>
      <c r="N50" s="73"/>
      <c r="O50" s="73" t="s">
        <v>14</v>
      </c>
      <c r="P50" s="73"/>
      <c r="Q50" s="73"/>
      <c r="R50" s="73"/>
      <c r="S50" s="73"/>
      <c r="T50" s="73"/>
      <c r="U50" s="73"/>
      <c r="V50" s="73"/>
      <c r="W50" s="73"/>
      <c r="X50" s="73"/>
      <c r="Y50" s="73"/>
      <c r="Z50" s="73"/>
      <c r="AA50" s="73"/>
      <c r="AB50" s="73"/>
      <c r="AC50" s="73"/>
      <c r="AD50" s="73"/>
      <c r="AE50" s="73"/>
      <c r="AF50" s="73"/>
      <c r="AL50" s="56">
        <v>14</v>
      </c>
      <c r="AM50" s="56" t="e">
        <f>SUM(AL50+#REF!)</f>
        <v>#REF!</v>
      </c>
    </row>
    <row r="51" spans="1:39">
      <c r="A51" s="259" t="s">
        <v>312</v>
      </c>
      <c r="B51" s="260"/>
      <c r="C51" s="73"/>
      <c r="D51" s="73"/>
      <c r="E51" s="73"/>
      <c r="F51" s="73"/>
      <c r="G51" s="73"/>
      <c r="H51" s="73"/>
      <c r="I51" s="200"/>
      <c r="J51" s="73"/>
      <c r="K51" s="73"/>
      <c r="L51" s="252"/>
      <c r="M51" s="73"/>
      <c r="N51" s="73"/>
      <c r="O51" s="73" t="s">
        <v>312</v>
      </c>
      <c r="P51" s="73"/>
      <c r="Q51" s="73"/>
      <c r="R51" s="73"/>
      <c r="S51" s="73"/>
      <c r="T51" s="73"/>
      <c r="U51" s="73"/>
      <c r="V51" s="73"/>
      <c r="W51" s="73"/>
      <c r="X51" s="73"/>
      <c r="Y51" s="73"/>
      <c r="Z51" s="73"/>
      <c r="AA51" s="73"/>
      <c r="AB51" s="73"/>
      <c r="AC51" s="73"/>
      <c r="AD51" s="73"/>
      <c r="AE51" s="73"/>
      <c r="AF51" s="73"/>
      <c r="AL51" s="55">
        <v>4</v>
      </c>
      <c r="AM51" s="55" t="e">
        <f>SUM(AL51+#REF!)</f>
        <v>#REF!</v>
      </c>
    </row>
    <row r="52" spans="1:39">
      <c r="A52" s="73" t="s">
        <v>347</v>
      </c>
      <c r="B52" s="73"/>
      <c r="C52" s="177"/>
      <c r="D52" s="73"/>
      <c r="E52" s="73"/>
      <c r="F52" s="73"/>
      <c r="G52" s="73"/>
      <c r="H52" s="73"/>
      <c r="I52" s="200"/>
      <c r="J52" s="73"/>
      <c r="K52" s="73"/>
      <c r="L52" s="252"/>
      <c r="M52" s="73"/>
      <c r="N52" s="73"/>
      <c r="O52" s="73"/>
      <c r="U52" s="73"/>
      <c r="V52" s="73"/>
      <c r="W52" s="73"/>
      <c r="X52" s="73"/>
      <c r="Y52" s="73"/>
      <c r="Z52" s="73"/>
      <c r="AA52" s="73"/>
      <c r="AB52" s="73"/>
      <c r="AC52" s="73"/>
      <c r="AD52" s="73"/>
      <c r="AE52" s="73"/>
      <c r="AF52" s="73"/>
      <c r="AL52" s="56">
        <v>8</v>
      </c>
      <c r="AM52" s="56" t="e">
        <f>SUM(AL52+#REF!)</f>
        <v>#REF!</v>
      </c>
    </row>
    <row r="53" spans="1:39">
      <c r="A53" s="73"/>
      <c r="B53" s="73"/>
      <c r="C53" s="73"/>
      <c r="D53" s="73"/>
      <c r="E53" s="73"/>
      <c r="F53" s="73"/>
      <c r="G53" s="73"/>
      <c r="H53" s="73"/>
      <c r="I53" s="200"/>
      <c r="J53" s="73"/>
      <c r="K53" s="73"/>
      <c r="L53" s="252"/>
      <c r="M53" s="73"/>
      <c r="N53" s="73"/>
      <c r="O53" s="73"/>
      <c r="U53" s="73"/>
      <c r="V53" s="73"/>
      <c r="W53" s="73"/>
      <c r="X53" s="73"/>
      <c r="Y53" s="273"/>
      <c r="Z53" s="73"/>
      <c r="AA53" s="73"/>
      <c r="AB53" s="73"/>
      <c r="AC53" s="73"/>
      <c r="AD53" s="73"/>
      <c r="AE53" s="73"/>
      <c r="AF53" s="73"/>
      <c r="AL53" s="55">
        <v>204</v>
      </c>
      <c r="AM53" s="55" t="e">
        <f>SUM(AL53+#REF!)</f>
        <v>#REF!</v>
      </c>
    </row>
    <row r="54" spans="1:39">
      <c r="A54" s="73"/>
      <c r="B54" s="73"/>
      <c r="C54" s="73"/>
      <c r="D54" s="73"/>
      <c r="E54" s="73"/>
      <c r="F54" s="73"/>
      <c r="G54" s="73"/>
      <c r="H54" s="73"/>
      <c r="I54" s="200"/>
      <c r="J54" s="73"/>
      <c r="K54" s="73"/>
      <c r="L54" s="252"/>
      <c r="M54" s="73"/>
      <c r="N54" s="73"/>
      <c r="O54" s="73"/>
      <c r="P54" s="73"/>
      <c r="Q54" s="73"/>
      <c r="R54" s="73"/>
      <c r="S54" s="73"/>
      <c r="T54" s="73"/>
      <c r="U54" s="73"/>
      <c r="V54" s="73"/>
      <c r="W54" s="73"/>
      <c r="X54" s="73"/>
      <c r="Y54" s="73"/>
      <c r="Z54" s="73"/>
      <c r="AA54" s="73"/>
      <c r="AB54" s="73"/>
      <c r="AC54" s="73"/>
      <c r="AD54" s="73"/>
      <c r="AE54" s="73"/>
      <c r="AF54" s="73"/>
      <c r="AL54" s="56">
        <v>15</v>
      </c>
      <c r="AM54" s="56" t="e">
        <f>SUM(AL54+#REF!)</f>
        <v>#REF!</v>
      </c>
    </row>
    <row r="55" spans="1:39">
      <c r="A55" s="73"/>
      <c r="B55" s="73"/>
      <c r="C55" s="73"/>
      <c r="D55" s="73"/>
      <c r="E55" s="73"/>
      <c r="F55" s="73"/>
      <c r="G55" s="73"/>
      <c r="H55" s="73"/>
      <c r="I55" s="200"/>
      <c r="J55" s="73"/>
      <c r="K55" s="73"/>
      <c r="L55" s="252"/>
      <c r="M55" s="73"/>
      <c r="N55" s="73"/>
      <c r="U55" s="73"/>
      <c r="V55" s="73"/>
      <c r="W55" s="73"/>
      <c r="X55" s="73"/>
      <c r="Y55" s="73"/>
      <c r="Z55" s="73"/>
      <c r="AA55" s="73"/>
      <c r="AB55" s="73"/>
      <c r="AC55" s="73"/>
      <c r="AD55" s="73"/>
      <c r="AE55" s="73"/>
      <c r="AF55" s="73"/>
    </row>
    <row r="56" spans="1:39">
      <c r="A56" s="73"/>
      <c r="B56" s="73"/>
      <c r="C56" s="73"/>
      <c r="D56" s="73"/>
      <c r="E56" s="73"/>
      <c r="F56" s="73"/>
      <c r="G56" s="73"/>
      <c r="H56" s="73"/>
      <c r="I56" s="200"/>
      <c r="J56" s="73"/>
      <c r="K56" s="73"/>
      <c r="L56" s="252"/>
      <c r="M56" s="73"/>
      <c r="N56" s="73"/>
      <c r="U56" s="73"/>
      <c r="V56" s="73"/>
      <c r="W56" s="73"/>
      <c r="X56" s="73"/>
      <c r="Y56" s="73"/>
      <c r="Z56" s="73"/>
      <c r="AA56" s="73"/>
      <c r="AB56" s="73"/>
      <c r="AC56" s="73"/>
      <c r="AD56" s="73"/>
      <c r="AE56" s="73"/>
      <c r="AF56" s="73"/>
    </row>
    <row r="57" spans="1:39">
      <c r="A57" s="73"/>
      <c r="B57" s="73"/>
      <c r="C57" s="73"/>
      <c r="D57" s="73"/>
      <c r="E57" s="73"/>
      <c r="F57" s="73"/>
      <c r="G57" s="73"/>
      <c r="H57" s="73"/>
      <c r="I57" s="200"/>
      <c r="J57" s="73"/>
      <c r="K57" s="73"/>
      <c r="L57" s="252"/>
      <c r="M57" s="73"/>
      <c r="N57" s="73"/>
      <c r="U57" s="73"/>
      <c r="V57" s="73"/>
      <c r="W57" s="73"/>
      <c r="X57" s="73"/>
      <c r="Y57" s="73"/>
      <c r="Z57" s="73"/>
      <c r="AA57" s="73"/>
      <c r="AB57" s="73"/>
      <c r="AC57" s="73"/>
      <c r="AD57" s="73"/>
      <c r="AE57" s="73"/>
      <c r="AF57" s="73"/>
    </row>
    <row r="60" spans="1:39">
      <c r="O60" s="73"/>
    </row>
    <row r="141" ht="75" customHeight="1"/>
    <row r="143" ht="30" customHeight="1"/>
    <row r="144" ht="15" customHeight="1"/>
  </sheetData>
  <mergeCells count="8">
    <mergeCell ref="Y3:AF3"/>
    <mergeCell ref="O3:X3"/>
    <mergeCell ref="A2:L2"/>
    <mergeCell ref="A1:L1"/>
    <mergeCell ref="O1:AF1"/>
    <mergeCell ref="O2:AF2"/>
    <mergeCell ref="A3:F3"/>
    <mergeCell ref="G3:L3"/>
  </mergeCells>
  <pageMargins left="0.7" right="0.7" top="0.75" bottom="0.75" header="0.3" footer="0.3"/>
  <pageSetup scale="13" orientation="portrait" r:id="rId1"/>
  <ignoredErrors>
    <ignoredError sqref="AL32:AM37 AM38:AM54 AL39:AL40 AL42:AL44 AL16:AM26 AL27" evalError="1"/>
  </ignoredErrors>
  <tableParts count="2">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tabSelected="1" topLeftCell="A7" workbookViewId="0">
      <selection activeCell="N37" sqref="N37"/>
    </sheetView>
  </sheetViews>
  <sheetFormatPr defaultRowHeight="15"/>
  <cols>
    <col min="1" max="1" width="8.28515625" style="59" customWidth="1"/>
    <col min="2" max="2" width="11.42578125" style="59" customWidth="1"/>
    <col min="3" max="3" width="11.5703125" style="59" bestFit="1" customWidth="1"/>
    <col min="4" max="4" width="12.5703125" style="59" customWidth="1"/>
    <col min="5" max="5" width="12.140625" style="59" customWidth="1"/>
    <col min="6" max="6" width="16.85546875" style="59" customWidth="1"/>
    <col min="7" max="7" width="15.85546875" style="59" bestFit="1" customWidth="1"/>
    <col min="8" max="8" width="12" style="59" customWidth="1"/>
    <col min="9" max="9" width="12.28515625" style="59" customWidth="1"/>
    <col min="10" max="10" width="11.42578125" style="59" customWidth="1"/>
    <col min="11" max="11" width="11.7109375" style="59" customWidth="1"/>
    <col min="12" max="12" width="12.5703125" style="59" customWidth="1"/>
    <col min="13" max="13" width="10.42578125" style="59" customWidth="1"/>
    <col min="14" max="14" width="9.85546875" style="59" customWidth="1"/>
    <col min="15" max="16384" width="9.140625" style="59"/>
  </cols>
  <sheetData>
    <row r="1" spans="1:15" ht="27.75">
      <c r="A1" s="329" t="s">
        <v>203</v>
      </c>
      <c r="B1" s="330"/>
      <c r="C1" s="330"/>
      <c r="D1" s="330"/>
      <c r="E1" s="330"/>
      <c r="F1" s="330"/>
      <c r="G1" s="330"/>
      <c r="H1" s="330"/>
      <c r="I1" s="330"/>
      <c r="J1" s="330"/>
      <c r="K1" s="331"/>
      <c r="L1" s="22"/>
      <c r="M1" s="22"/>
      <c r="N1" s="22"/>
    </row>
    <row r="2" spans="1:15" ht="15.75" customHeight="1">
      <c r="A2" s="332" t="s">
        <v>204</v>
      </c>
      <c r="B2" s="333"/>
      <c r="C2" s="333"/>
      <c r="D2" s="333"/>
      <c r="E2" s="333"/>
      <c r="F2" s="333"/>
      <c r="G2" s="333"/>
      <c r="H2" s="333"/>
      <c r="I2" s="333"/>
      <c r="J2" s="333"/>
      <c r="K2" s="334"/>
      <c r="L2" s="23"/>
      <c r="M2" s="23"/>
      <c r="N2" s="21"/>
    </row>
    <row r="3" spans="1:15">
      <c r="A3" s="308" t="s">
        <v>353</v>
      </c>
      <c r="B3" s="309"/>
      <c r="C3" s="309"/>
      <c r="D3" s="309"/>
      <c r="E3" s="309"/>
      <c r="F3" s="310"/>
      <c r="G3" s="308" t="s">
        <v>352</v>
      </c>
      <c r="H3" s="309"/>
      <c r="I3" s="309"/>
      <c r="J3" s="309"/>
      <c r="K3" s="310"/>
    </row>
    <row r="4" spans="1:15" ht="15.75" thickBot="1">
      <c r="A4" s="308"/>
      <c r="B4" s="312"/>
      <c r="C4" s="312"/>
      <c r="D4" s="312"/>
      <c r="E4" s="312"/>
      <c r="F4" s="313"/>
      <c r="G4" s="311"/>
      <c r="H4" s="312"/>
      <c r="I4" s="312"/>
      <c r="J4" s="312"/>
      <c r="K4" s="313"/>
    </row>
    <row r="5" spans="1:15">
      <c r="A5" s="323" t="s">
        <v>4</v>
      </c>
      <c r="B5" s="323" t="s">
        <v>5</v>
      </c>
      <c r="C5" s="314" t="s">
        <v>311</v>
      </c>
      <c r="D5" s="314" t="s">
        <v>241</v>
      </c>
      <c r="E5" s="314" t="s">
        <v>242</v>
      </c>
      <c r="F5" s="318" t="s">
        <v>243</v>
      </c>
      <c r="G5" s="314" t="s">
        <v>5</v>
      </c>
      <c r="H5" s="314" t="s">
        <v>311</v>
      </c>
      <c r="I5" s="314" t="s">
        <v>241</v>
      </c>
      <c r="J5" s="314" t="s">
        <v>244</v>
      </c>
      <c r="K5" s="318" t="s">
        <v>245</v>
      </c>
      <c r="M5" s="2"/>
    </row>
    <row r="6" spans="1:15">
      <c r="A6" s="324"/>
      <c r="B6" s="324"/>
      <c r="C6" s="315"/>
      <c r="D6" s="315"/>
      <c r="E6" s="315"/>
      <c r="F6" s="320"/>
      <c r="G6" s="315"/>
      <c r="H6" s="315"/>
      <c r="I6" s="315"/>
      <c r="J6" s="315"/>
      <c r="K6" s="320"/>
      <c r="M6" s="1"/>
      <c r="N6" s="1"/>
    </row>
    <row r="7" spans="1:15" ht="37.5" customHeight="1">
      <c r="A7" s="325"/>
      <c r="B7" s="325"/>
      <c r="C7" s="316"/>
      <c r="D7" s="316"/>
      <c r="E7" s="316"/>
      <c r="F7" s="322"/>
      <c r="G7" s="316"/>
      <c r="H7" s="316"/>
      <c r="I7" s="316"/>
      <c r="J7" s="316"/>
      <c r="K7" s="320"/>
      <c r="L7" s="67"/>
    </row>
    <row r="8" spans="1:15">
      <c r="A8" s="136" t="s">
        <v>7</v>
      </c>
      <c r="B8" s="289">
        <v>205</v>
      </c>
      <c r="C8" s="289">
        <v>40</v>
      </c>
      <c r="D8" s="289">
        <v>1</v>
      </c>
      <c r="E8" s="289">
        <v>38</v>
      </c>
      <c r="F8" s="289">
        <f>SUM(B8:E8)</f>
        <v>284</v>
      </c>
      <c r="G8" s="157">
        <v>81</v>
      </c>
      <c r="H8" s="289">
        <v>97</v>
      </c>
      <c r="I8" s="289">
        <v>3</v>
      </c>
      <c r="J8" s="289">
        <v>181</v>
      </c>
      <c r="K8" s="158">
        <f>SUM(J8+F8)</f>
        <v>465</v>
      </c>
      <c r="L8" s="68"/>
      <c r="M8" s="2"/>
    </row>
    <row r="9" spans="1:15">
      <c r="A9" s="136" t="s">
        <v>8</v>
      </c>
      <c r="B9" s="289">
        <v>551</v>
      </c>
      <c r="C9" s="289">
        <v>197</v>
      </c>
      <c r="D9" s="289">
        <v>21</v>
      </c>
      <c r="E9" s="289">
        <v>23</v>
      </c>
      <c r="F9" s="289">
        <f>SUM(B9:E9)</f>
        <v>792</v>
      </c>
      <c r="G9" s="159">
        <v>538</v>
      </c>
      <c r="H9" s="289">
        <v>159</v>
      </c>
      <c r="I9" s="289">
        <v>20</v>
      </c>
      <c r="J9" s="289">
        <f>SUM(G9+H9+I9)</f>
        <v>717</v>
      </c>
      <c r="K9" s="160">
        <f>SUM(F9+J9)</f>
        <v>1509</v>
      </c>
      <c r="L9" s="68"/>
      <c r="M9" s="38"/>
    </row>
    <row r="10" spans="1:15">
      <c r="A10" s="136" t="s">
        <v>9</v>
      </c>
      <c r="B10" s="289">
        <v>745</v>
      </c>
      <c r="C10" s="289">
        <v>377</v>
      </c>
      <c r="D10" s="289">
        <v>33</v>
      </c>
      <c r="E10" s="289">
        <v>23</v>
      </c>
      <c r="F10" s="289">
        <f>SUM(B10:E10)</f>
        <v>1178</v>
      </c>
      <c r="G10" s="161">
        <v>773</v>
      </c>
      <c r="H10" s="289">
        <v>427</v>
      </c>
      <c r="I10" s="289">
        <v>84</v>
      </c>
      <c r="J10" s="289">
        <f>SUM(G10:I10)</f>
        <v>1284</v>
      </c>
      <c r="K10" s="160">
        <f>SUM(F10+J10)</f>
        <v>2462</v>
      </c>
      <c r="L10" s="68"/>
      <c r="M10" s="38"/>
    </row>
    <row r="11" spans="1:15">
      <c r="A11" s="136" t="s">
        <v>10</v>
      </c>
      <c r="B11" s="289">
        <v>223</v>
      </c>
      <c r="C11" s="289">
        <v>106</v>
      </c>
      <c r="D11" s="289">
        <v>3</v>
      </c>
      <c r="E11" s="289">
        <v>21</v>
      </c>
      <c r="F11" s="289">
        <f>SUM(B11:E11)</f>
        <v>353</v>
      </c>
      <c r="G11" s="162">
        <v>64</v>
      </c>
      <c r="H11" s="163">
        <v>51</v>
      </c>
      <c r="I11" s="289">
        <v>2</v>
      </c>
      <c r="J11" s="289">
        <f>SUM(G11:I11)</f>
        <v>117</v>
      </c>
      <c r="K11" s="160">
        <f>SUM(F11+J11)</f>
        <v>470</v>
      </c>
      <c r="L11" s="68"/>
      <c r="M11" s="38"/>
    </row>
    <row r="12" spans="1:15">
      <c r="A12" s="136" t="s">
        <v>11</v>
      </c>
      <c r="B12" s="289">
        <v>436</v>
      </c>
      <c r="C12" s="289">
        <v>116</v>
      </c>
      <c r="D12" s="289">
        <v>10</v>
      </c>
      <c r="E12" s="289">
        <v>49</v>
      </c>
      <c r="F12" s="164">
        <f>SUM(B12:E12)</f>
        <v>611</v>
      </c>
      <c r="G12" s="161">
        <v>119</v>
      </c>
      <c r="H12" s="165">
        <v>128</v>
      </c>
      <c r="I12" s="289">
        <v>16</v>
      </c>
      <c r="J12" s="289">
        <f>SUM(G12:I12)</f>
        <v>263</v>
      </c>
      <c r="K12" s="160">
        <f>SUM(F12+J12)</f>
        <v>874</v>
      </c>
      <c r="L12" s="68"/>
      <c r="M12" s="38"/>
    </row>
    <row r="13" spans="1:15">
      <c r="A13" s="136" t="s">
        <v>12</v>
      </c>
      <c r="B13" s="289">
        <v>932</v>
      </c>
      <c r="C13" s="289">
        <v>109</v>
      </c>
      <c r="D13" s="289">
        <v>8</v>
      </c>
      <c r="E13" s="289">
        <v>32</v>
      </c>
      <c r="F13" s="289">
        <f>SUM(B13:E13)</f>
        <v>1081</v>
      </c>
      <c r="G13" s="159">
        <v>380</v>
      </c>
      <c r="H13" s="166">
        <v>150</v>
      </c>
      <c r="I13" s="289">
        <v>10</v>
      </c>
      <c r="J13" s="289">
        <f>SUM(G13:I13)</f>
        <v>540</v>
      </c>
      <c r="K13" s="160">
        <f>SUM(F13+J13)</f>
        <v>1621</v>
      </c>
      <c r="L13" s="68"/>
      <c r="M13" s="38"/>
    </row>
    <row r="14" spans="1:15">
      <c r="A14" s="137" t="s">
        <v>13</v>
      </c>
      <c r="B14" s="290">
        <f>SUM(B8:B13)</f>
        <v>3092</v>
      </c>
      <c r="C14" s="290">
        <f>SUM(C8:C13)</f>
        <v>945</v>
      </c>
      <c r="D14" s="290">
        <f>SUM(D8:D13)</f>
        <v>76</v>
      </c>
      <c r="E14" s="290">
        <f>SUM(E8:E13)</f>
        <v>186</v>
      </c>
      <c r="F14" s="290">
        <f>SUM(B14:E14)</f>
        <v>4299</v>
      </c>
      <c r="G14" s="169">
        <f>SUM(G8:G13)</f>
        <v>1955</v>
      </c>
      <c r="H14" s="170">
        <f>SUM(H8:H13)</f>
        <v>1012</v>
      </c>
      <c r="I14" s="290">
        <f>SUM(I8:I13)</f>
        <v>135</v>
      </c>
      <c r="J14" s="290">
        <f>SUM(G14:I14)</f>
        <v>3102</v>
      </c>
      <c r="K14" s="171">
        <f>SUM(F14+J14)</f>
        <v>7401</v>
      </c>
      <c r="L14" s="68"/>
      <c r="M14" s="38"/>
      <c r="O14" s="72"/>
    </row>
    <row r="15" spans="1:15">
      <c r="A15" s="5"/>
      <c r="B15" s="5"/>
      <c r="C15" s="3"/>
      <c r="D15" s="3"/>
      <c r="E15" s="3"/>
      <c r="F15" s="3"/>
      <c r="G15" s="3"/>
      <c r="H15" s="3"/>
      <c r="I15" s="3"/>
      <c r="J15" s="3"/>
      <c r="K15" s="3"/>
      <c r="M15" s="38"/>
    </row>
    <row r="16" spans="1:15">
      <c r="A16" s="138" t="s">
        <v>340</v>
      </c>
      <c r="B16" s="139"/>
      <c r="C16" s="139"/>
      <c r="D16" s="139"/>
      <c r="E16" s="139"/>
      <c r="F16" s="139"/>
      <c r="G16" s="139"/>
      <c r="H16" s="139"/>
      <c r="I16" s="20"/>
      <c r="J16" s="20"/>
      <c r="K16" s="20"/>
      <c r="L16" s="3"/>
      <c r="M16" s="4"/>
    </row>
    <row r="17" spans="1:16">
      <c r="A17" s="140" t="s">
        <v>347</v>
      </c>
      <c r="B17" s="6"/>
      <c r="C17" s="6"/>
      <c r="D17" s="6"/>
      <c r="E17" s="6"/>
      <c r="F17" s="28"/>
      <c r="G17" s="7"/>
      <c r="H17" s="7"/>
      <c r="I17" s="7"/>
      <c r="J17" s="28"/>
      <c r="K17" s="28"/>
      <c r="L17" s="20"/>
      <c r="M17" s="3"/>
      <c r="N17" s="3"/>
    </row>
    <row r="18" spans="1:16">
      <c r="A18" s="6" t="s">
        <v>14</v>
      </c>
      <c r="B18" s="73"/>
      <c r="C18" s="73"/>
      <c r="D18" s="73"/>
      <c r="E18" s="73"/>
      <c r="F18" s="144"/>
      <c r="G18" s="61"/>
      <c r="H18" s="61"/>
      <c r="J18" s="28"/>
      <c r="K18" s="28"/>
      <c r="L18" s="8"/>
      <c r="M18" s="20"/>
      <c r="N18" s="20"/>
    </row>
    <row r="19" spans="1:16">
      <c r="A19" s="73" t="s">
        <v>341</v>
      </c>
      <c r="B19" s="73"/>
      <c r="C19" s="73"/>
      <c r="D19" s="73"/>
      <c r="E19" s="73"/>
      <c r="F19" s="73"/>
      <c r="G19" s="61"/>
      <c r="H19" s="61"/>
      <c r="M19" s="8"/>
    </row>
    <row r="22" spans="1:16" ht="28.5" customHeight="1">
      <c r="A22" s="306" t="s">
        <v>216</v>
      </c>
      <c r="B22" s="307"/>
      <c r="C22" s="307"/>
      <c r="D22" s="307"/>
      <c r="E22" s="307"/>
      <c r="F22" s="307"/>
      <c r="G22" s="307"/>
      <c r="H22" s="307"/>
      <c r="I22" s="307"/>
      <c r="J22" s="307"/>
      <c r="K22" s="307"/>
      <c r="L22" s="307"/>
      <c r="M22" s="307"/>
      <c r="N22" s="307"/>
    </row>
    <row r="23" spans="1:16" ht="21" customHeight="1">
      <c r="A23" s="304" t="s">
        <v>204</v>
      </c>
      <c r="B23" s="305"/>
      <c r="C23" s="305"/>
      <c r="D23" s="305"/>
      <c r="E23" s="305"/>
      <c r="F23" s="305"/>
      <c r="G23" s="305"/>
      <c r="H23" s="305"/>
      <c r="I23" s="305"/>
      <c r="J23" s="305"/>
      <c r="K23" s="305"/>
      <c r="L23" s="305"/>
      <c r="M23" s="305"/>
      <c r="N23" s="305"/>
    </row>
    <row r="24" spans="1:16">
      <c r="A24" s="335" t="s">
        <v>220</v>
      </c>
      <c r="B24" s="336"/>
      <c r="C24" s="336"/>
      <c r="D24" s="336"/>
      <c r="E24" s="336"/>
      <c r="F24" s="336"/>
      <c r="G24" s="336"/>
      <c r="H24" s="336"/>
      <c r="I24" s="308" t="s">
        <v>221</v>
      </c>
      <c r="J24" s="309"/>
      <c r="K24" s="309"/>
      <c r="L24" s="309"/>
      <c r="M24" s="309"/>
      <c r="N24" s="310"/>
    </row>
    <row r="25" spans="1:16" ht="15.75" thickBot="1">
      <c r="A25" s="337"/>
      <c r="B25" s="338"/>
      <c r="C25" s="338"/>
      <c r="D25" s="338"/>
      <c r="E25" s="338"/>
      <c r="F25" s="338"/>
      <c r="G25" s="338"/>
      <c r="H25" s="338"/>
      <c r="I25" s="311"/>
      <c r="J25" s="312"/>
      <c r="K25" s="312"/>
      <c r="L25" s="312"/>
      <c r="M25" s="312"/>
      <c r="N25" s="313"/>
    </row>
    <row r="26" spans="1:16" ht="15" customHeight="1">
      <c r="A26" s="314" t="s">
        <v>4</v>
      </c>
      <c r="B26" s="314" t="s">
        <v>5</v>
      </c>
      <c r="C26" s="323" t="s">
        <v>311</v>
      </c>
      <c r="D26" s="314" t="s">
        <v>241</v>
      </c>
      <c r="E26" s="314" t="s">
        <v>242</v>
      </c>
      <c r="F26" s="326" t="s">
        <v>299</v>
      </c>
      <c r="G26" s="326" t="s">
        <v>297</v>
      </c>
      <c r="H26" s="314" t="s">
        <v>243</v>
      </c>
      <c r="I26" s="314" t="s">
        <v>5</v>
      </c>
      <c r="J26" s="317" t="s">
        <v>311</v>
      </c>
      <c r="K26" s="318"/>
      <c r="L26" s="314" t="s">
        <v>241</v>
      </c>
      <c r="M26" s="314" t="s">
        <v>244</v>
      </c>
      <c r="N26" s="314" t="s">
        <v>245</v>
      </c>
    </row>
    <row r="27" spans="1:16">
      <c r="A27" s="315"/>
      <c r="B27" s="315"/>
      <c r="C27" s="324"/>
      <c r="D27" s="315"/>
      <c r="E27" s="315"/>
      <c r="F27" s="327"/>
      <c r="G27" s="327"/>
      <c r="H27" s="315"/>
      <c r="I27" s="315"/>
      <c r="J27" s="319"/>
      <c r="K27" s="320"/>
      <c r="L27" s="315"/>
      <c r="M27" s="315"/>
      <c r="N27" s="315"/>
    </row>
    <row r="28" spans="1:16">
      <c r="A28" s="315"/>
      <c r="B28" s="315"/>
      <c r="C28" s="324"/>
      <c r="D28" s="315"/>
      <c r="E28" s="315"/>
      <c r="F28" s="327"/>
      <c r="G28" s="327"/>
      <c r="H28" s="315"/>
      <c r="I28" s="315"/>
      <c r="J28" s="319"/>
      <c r="K28" s="320"/>
      <c r="L28" s="315"/>
      <c r="M28" s="315"/>
      <c r="N28" s="315"/>
    </row>
    <row r="29" spans="1:16">
      <c r="A29" s="316"/>
      <c r="B29" s="316"/>
      <c r="C29" s="325"/>
      <c r="D29" s="316"/>
      <c r="E29" s="316"/>
      <c r="F29" s="328"/>
      <c r="G29" s="328"/>
      <c r="H29" s="316"/>
      <c r="I29" s="316"/>
      <c r="J29" s="321"/>
      <c r="K29" s="322"/>
      <c r="L29" s="316"/>
      <c r="M29" s="316"/>
      <c r="N29" s="316"/>
      <c r="P29" s="68"/>
    </row>
    <row r="30" spans="1:16">
      <c r="A30" s="136" t="s">
        <v>7</v>
      </c>
      <c r="B30" s="289">
        <v>7006</v>
      </c>
      <c r="C30" s="289">
        <v>1871</v>
      </c>
      <c r="D30" s="289">
        <v>1255</v>
      </c>
      <c r="E30" s="289">
        <v>1528</v>
      </c>
      <c r="F30" s="289">
        <v>31</v>
      </c>
      <c r="G30" s="289">
        <v>146</v>
      </c>
      <c r="H30" s="291">
        <f>SUM(B30:G30)</f>
        <v>11837</v>
      </c>
      <c r="I30" s="159">
        <v>1881</v>
      </c>
      <c r="J30" s="302">
        <v>3214</v>
      </c>
      <c r="K30" s="303"/>
      <c r="L30" s="289">
        <v>231</v>
      </c>
      <c r="M30" s="289">
        <v>5326</v>
      </c>
      <c r="N30" s="158">
        <f>H30+M30</f>
        <v>17163</v>
      </c>
      <c r="P30" s="68"/>
    </row>
    <row r="31" spans="1:16">
      <c r="A31" s="136" t="s">
        <v>8</v>
      </c>
      <c r="B31" s="289">
        <v>18067</v>
      </c>
      <c r="C31" s="289">
        <v>7954</v>
      </c>
      <c r="D31" s="289">
        <v>2295</v>
      </c>
      <c r="E31" s="289">
        <v>792</v>
      </c>
      <c r="F31" s="289">
        <v>35</v>
      </c>
      <c r="G31" s="289">
        <v>300</v>
      </c>
      <c r="H31" s="289">
        <f>SUM(B31:G31)</f>
        <v>29443</v>
      </c>
      <c r="I31" s="159">
        <v>7190</v>
      </c>
      <c r="J31" s="298">
        <v>8472</v>
      </c>
      <c r="K31" s="299"/>
      <c r="L31" s="289">
        <v>913</v>
      </c>
      <c r="M31" s="289">
        <f>SUM(I31+J31+L31)</f>
        <v>16575</v>
      </c>
      <c r="N31" s="160">
        <f>SUM(H31+M31)</f>
        <v>46018</v>
      </c>
      <c r="P31" s="68"/>
    </row>
    <row r="32" spans="1:16">
      <c r="A32" s="136" t="s">
        <v>9</v>
      </c>
      <c r="B32" s="289">
        <v>80428</v>
      </c>
      <c r="C32" s="289">
        <v>31396</v>
      </c>
      <c r="D32" s="289">
        <v>18074</v>
      </c>
      <c r="E32" s="289">
        <v>729</v>
      </c>
      <c r="F32" s="289">
        <v>1539</v>
      </c>
      <c r="G32" s="289">
        <v>328</v>
      </c>
      <c r="H32" s="289">
        <f>SUM(B32:G32)</f>
        <v>132494</v>
      </c>
      <c r="I32" s="159">
        <v>39122</v>
      </c>
      <c r="J32" s="298">
        <v>26726</v>
      </c>
      <c r="K32" s="299"/>
      <c r="L32" s="289">
        <v>16895</v>
      </c>
      <c r="M32" s="289">
        <f>SUM(L32+J32+I32)</f>
        <v>82743</v>
      </c>
      <c r="N32" s="160">
        <f>SUM(H32+M32)</f>
        <v>215237</v>
      </c>
      <c r="P32" s="68"/>
    </row>
    <row r="33" spans="1:16">
      <c r="A33" s="136" t="s">
        <v>10</v>
      </c>
      <c r="B33" s="289">
        <v>6075</v>
      </c>
      <c r="C33" s="289">
        <v>3355</v>
      </c>
      <c r="D33" s="289">
        <v>1013</v>
      </c>
      <c r="E33" s="289">
        <v>554</v>
      </c>
      <c r="F33" s="289">
        <v>157</v>
      </c>
      <c r="G33" s="289">
        <v>52</v>
      </c>
      <c r="H33" s="289">
        <f>SUM(B33:G33)</f>
        <v>11206</v>
      </c>
      <c r="I33" s="159">
        <v>1904</v>
      </c>
      <c r="J33" s="298">
        <v>3110</v>
      </c>
      <c r="K33" s="299"/>
      <c r="L33" s="289">
        <v>333</v>
      </c>
      <c r="M33" s="289">
        <f>SUM(I33:L33)</f>
        <v>5347</v>
      </c>
      <c r="N33" s="160">
        <f>SUM(H33+M33)</f>
        <v>16553</v>
      </c>
      <c r="P33" s="68"/>
    </row>
    <row r="34" spans="1:16">
      <c r="A34" s="136" t="s">
        <v>11</v>
      </c>
      <c r="B34" s="289">
        <v>7491</v>
      </c>
      <c r="C34" s="289">
        <v>3426</v>
      </c>
      <c r="D34" s="289">
        <v>661</v>
      </c>
      <c r="E34" s="289">
        <v>704</v>
      </c>
      <c r="F34" s="289">
        <v>17</v>
      </c>
      <c r="G34" s="289">
        <v>70</v>
      </c>
      <c r="H34" s="289">
        <f>SUM(B34:G34)</f>
        <v>12369</v>
      </c>
      <c r="I34" s="159">
        <v>2042</v>
      </c>
      <c r="J34" s="298">
        <v>3757</v>
      </c>
      <c r="K34" s="299"/>
      <c r="L34" s="289">
        <v>316</v>
      </c>
      <c r="M34" s="289">
        <f>SUM(I34:L34)</f>
        <v>6115</v>
      </c>
      <c r="N34" s="160">
        <f>SUM(H34+M34)</f>
        <v>18484</v>
      </c>
      <c r="P34" s="68"/>
    </row>
    <row r="35" spans="1:16">
      <c r="A35" s="136" t="s">
        <v>12</v>
      </c>
      <c r="B35" s="289">
        <v>25758</v>
      </c>
      <c r="C35" s="289">
        <v>4023</v>
      </c>
      <c r="D35" s="289">
        <v>5919</v>
      </c>
      <c r="E35" s="289">
        <v>931</v>
      </c>
      <c r="F35" s="289">
        <v>28</v>
      </c>
      <c r="G35" s="289">
        <v>266</v>
      </c>
      <c r="H35" s="289">
        <f>SUM(B35:G35)</f>
        <v>36925</v>
      </c>
      <c r="I35" s="159">
        <v>6048</v>
      </c>
      <c r="J35" s="298">
        <v>7474</v>
      </c>
      <c r="K35" s="299"/>
      <c r="L35" s="289">
        <v>1564</v>
      </c>
      <c r="M35" s="289">
        <f>SUM(I35:L35)</f>
        <v>15086</v>
      </c>
      <c r="N35" s="160">
        <f>SUM(H35+M35)</f>
        <v>52011</v>
      </c>
    </row>
    <row r="36" spans="1:16">
      <c r="A36" s="137" t="s">
        <v>13</v>
      </c>
      <c r="B36" s="290">
        <f>SUM(B30:B35)</f>
        <v>144825</v>
      </c>
      <c r="C36" s="290">
        <f>SUM(C30:C35)</f>
        <v>52025</v>
      </c>
      <c r="D36" s="290">
        <f>SUM(D30:D35)</f>
        <v>29217</v>
      </c>
      <c r="E36" s="290">
        <f>SUM(E30:E35)</f>
        <v>5238</v>
      </c>
      <c r="F36" s="290">
        <f>SUM(F30:F35)</f>
        <v>1807</v>
      </c>
      <c r="G36" s="290">
        <f>SUM(G30:G35)</f>
        <v>1162</v>
      </c>
      <c r="H36" s="290">
        <f>SUM(B36:G36)</f>
        <v>234274</v>
      </c>
      <c r="I36" s="173">
        <f>SUM(I30:I35)</f>
        <v>58187</v>
      </c>
      <c r="J36" s="300">
        <f>SUM(J30:K35)</f>
        <v>52753</v>
      </c>
      <c r="K36" s="301"/>
      <c r="L36" s="290">
        <f>SUM(L30:L35)</f>
        <v>20252</v>
      </c>
      <c r="M36" s="290">
        <f>SUM(I36:L36)</f>
        <v>131192</v>
      </c>
      <c r="N36" s="171">
        <f>SUM(H36+M36)</f>
        <v>365466</v>
      </c>
    </row>
    <row r="37" spans="1:16">
      <c r="A37" s="5"/>
      <c r="B37" s="5"/>
      <c r="C37" s="3"/>
      <c r="D37" s="3"/>
      <c r="E37" s="3"/>
      <c r="H37" s="3"/>
      <c r="I37" s="3"/>
      <c r="J37" s="3"/>
      <c r="K37" s="3"/>
      <c r="L37" s="3"/>
    </row>
    <row r="38" spans="1:16">
      <c r="A38" s="138" t="s">
        <v>340</v>
      </c>
      <c r="B38" s="139"/>
      <c r="C38" s="139"/>
      <c r="D38" s="139"/>
      <c r="E38" s="139"/>
      <c r="F38" s="61"/>
      <c r="G38" s="61"/>
      <c r="H38" s="139"/>
      <c r="I38" s="20"/>
      <c r="J38" s="20"/>
      <c r="K38" s="20"/>
      <c r="L38" s="20"/>
      <c r="M38" s="3"/>
    </row>
    <row r="39" spans="1:16">
      <c r="A39" s="140" t="s">
        <v>347</v>
      </c>
      <c r="B39" s="6"/>
      <c r="C39" s="6"/>
      <c r="D39" s="6"/>
      <c r="E39" s="6"/>
      <c r="F39" s="61"/>
      <c r="G39" s="61"/>
      <c r="H39" s="30"/>
      <c r="I39" s="29"/>
      <c r="J39" s="29"/>
      <c r="K39" s="29"/>
      <c r="L39" s="30"/>
      <c r="M39" s="20"/>
    </row>
    <row r="40" spans="1:16">
      <c r="A40" s="6" t="s">
        <v>14</v>
      </c>
      <c r="B40" s="61"/>
      <c r="C40" s="61"/>
      <c r="D40" s="61"/>
      <c r="E40" s="61"/>
      <c r="F40" s="61"/>
      <c r="G40" s="61"/>
      <c r="H40" s="31"/>
      <c r="L40" s="31"/>
      <c r="M40" s="30"/>
    </row>
    <row r="41" spans="1:16">
      <c r="A41" s="73" t="s">
        <v>341</v>
      </c>
      <c r="B41" s="73"/>
      <c r="C41" s="73"/>
      <c r="D41" s="73"/>
      <c r="E41" s="73"/>
      <c r="F41" s="73"/>
      <c r="G41" s="61"/>
      <c r="H41" s="61"/>
      <c r="M41" s="31"/>
    </row>
  </sheetData>
  <mergeCells count="39">
    <mergeCell ref="J36:K36"/>
    <mergeCell ref="J30:K30"/>
    <mergeCell ref="J31:K31"/>
    <mergeCell ref="J32:K32"/>
    <mergeCell ref="J33:K33"/>
    <mergeCell ref="J34:K34"/>
    <mergeCell ref="J35:K35"/>
    <mergeCell ref="H26:H29"/>
    <mergeCell ref="I26:I29"/>
    <mergeCell ref="J26:K29"/>
    <mergeCell ref="L26:L29"/>
    <mergeCell ref="M26:M29"/>
    <mergeCell ref="N26:N29"/>
    <mergeCell ref="A23:N23"/>
    <mergeCell ref="A24:H25"/>
    <mergeCell ref="I24:N25"/>
    <mergeCell ref="A26:A29"/>
    <mergeCell ref="B26:B29"/>
    <mergeCell ref="C26:C29"/>
    <mergeCell ref="D26:D29"/>
    <mergeCell ref="E26:E29"/>
    <mergeCell ref="F26:F29"/>
    <mergeCell ref="G26:G29"/>
    <mergeCell ref="G5:G7"/>
    <mergeCell ref="H5:H7"/>
    <mergeCell ref="I5:I7"/>
    <mergeCell ref="J5:J7"/>
    <mergeCell ref="K5:K7"/>
    <mergeCell ref="A22:N22"/>
    <mergeCell ref="A1:K1"/>
    <mergeCell ref="A2:K2"/>
    <mergeCell ref="A3:F4"/>
    <mergeCell ref="G3:K4"/>
    <mergeCell ref="A5:A7"/>
    <mergeCell ref="B5:B7"/>
    <mergeCell ref="C5:C7"/>
    <mergeCell ref="D5:D7"/>
    <mergeCell ref="E5:E7"/>
    <mergeCell ref="F5:F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REGIONAL TOTALS</vt:lpstr>
      <vt:lpstr>AFRICA</vt:lpstr>
      <vt:lpstr>EAST-ASIA PACIFIC</vt:lpstr>
      <vt:lpstr>EUROPE</vt:lpstr>
      <vt:lpstr>NEAR EAST ASIA</vt:lpstr>
      <vt:lpstr>SOUTH CENTRAL ASIA</vt:lpstr>
      <vt:lpstr>WESTERN HEMISPHERE</vt:lpstr>
      <vt:lpstr>Region Totals</vt:lpstr>
    </vt:vector>
  </TitlesOfParts>
  <Company>U.S. Department of State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evensonjd</dc:creator>
  <cp:lastModifiedBy>ConnellyS</cp:lastModifiedBy>
  <cp:lastPrinted>2016-08-05T13:58:54Z</cp:lastPrinted>
  <dcterms:created xsi:type="dcterms:W3CDTF">2012-04-18T19:32:46Z</dcterms:created>
  <dcterms:modified xsi:type="dcterms:W3CDTF">2016-08-05T15:03:34Z</dcterms:modified>
</cp:coreProperties>
</file>